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1.xml" ContentType="application/vnd.openxmlformats-officedocument.themeOverrid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heme/themeOverride2.xml" ContentType="application/vnd.openxmlformats-officedocument.themeOverrid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01"/>
  <workbookPr defaultThemeVersion="124226"/>
  <mc:AlternateContent xmlns:mc="http://schemas.openxmlformats.org/markup-compatibility/2006">
    <mc:Choice Requires="x15">
      <x15ac:absPath xmlns:x15ac="http://schemas.microsoft.com/office/spreadsheetml/2010/11/ac" url="D:\Info PC Contraloria\DAF\OFRB 2021 DAF\2021\AGR RENDICION DE CUENTAS 2DO TRIMESTRE\"/>
    </mc:Choice>
  </mc:AlternateContent>
  <xr:revisionPtr revIDLastSave="0" documentId="13_ncr:1_{0BBA4BE8-C8A2-41EB-9AA7-D4DE63FB02E0}" xr6:coauthVersionLast="43" xr6:coauthVersionMax="43" xr10:uidLastSave="{00000000-0000-0000-0000-000000000000}"/>
  <bookViews>
    <workbookView xWindow="-120" yWindow="-120" windowWidth="29040" windowHeight="15840" xr2:uid="{00000000-000D-0000-FFFF-FFFF00000000}"/>
  </bookViews>
  <sheets>
    <sheet name="MAPA ESTRATEGICO" sheetId="4" r:id="rId1"/>
    <sheet name="INFORME DE SEGUMIENTO" sheetId="5" r:id="rId2"/>
  </sheets>
  <externalReferences>
    <externalReference r:id="rId3"/>
  </externalReferences>
  <definedNames>
    <definedName name="_xlnm.Print_Titles" localSheetId="0">'MAPA ESTRATEGICO'!$1:$4</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M29" i="4" l="1"/>
  <c r="D14" i="5" s="1"/>
  <c r="M18" i="4"/>
  <c r="D13" i="5" s="1"/>
  <c r="M11" i="4"/>
  <c r="D12" i="5" s="1"/>
  <c r="D15" i="5" l="1"/>
  <c r="E13" i="5"/>
  <c r="F13" i="5" s="1"/>
  <c r="E12" i="5"/>
  <c r="F12" i="5" s="1"/>
  <c r="J34" i="4"/>
  <c r="K34" i="4"/>
  <c r="C15" i="5"/>
  <c r="L23" i="4" l="1"/>
  <c r="E14" i="5" s="1"/>
  <c r="F14" i="5" s="1"/>
  <c r="L15" i="4"/>
  <c r="L5" i="4"/>
  <c r="G15" i="5" l="1"/>
  <c r="P12" i="5"/>
  <c r="O12" i="5"/>
  <c r="E15" i="5"/>
  <c r="Q12" i="5" s="1"/>
  <c r="L34" i="4"/>
  <c r="N12" i="5" l="1"/>
  <c r="I34" i="4"/>
  <c r="P13" i="5" l="1"/>
  <c r="N13" i="5" l="1"/>
  <c r="O13" i="5"/>
  <c r="H34" i="4"/>
  <c r="F15" i="5" l="1"/>
  <c r="Q13" i="5" s="1"/>
</calcChain>
</file>

<file path=xl/sharedStrings.xml><?xml version="1.0" encoding="utf-8"?>
<sst xmlns="http://schemas.openxmlformats.org/spreadsheetml/2006/main" count="160" uniqueCount="128">
  <si>
    <t>ESTRATEGIAS</t>
  </si>
  <si>
    <t>PRODUCTOS</t>
  </si>
  <si>
    <t xml:space="preserve">RESPONSABLES </t>
  </si>
  <si>
    <t>INDICADORES</t>
  </si>
  <si>
    <t>PERIODO DE MEDICIÓN</t>
  </si>
  <si>
    <t>MAPA ESTRATEGICO</t>
  </si>
  <si>
    <t>PLAN ESTRATEGICO: "Calidad y Excelencia en el Control Fiscal" 2020-2021</t>
  </si>
  <si>
    <t xml:space="preserve">Informes Concluidos / Sujetos Vigilados </t>
  </si>
  <si>
    <t xml:space="preserve">Procesos Auditores Ejecutados / Procesos Auditores Programados </t>
  </si>
  <si>
    <t>Informes de denuncias con respuestas de fondo</t>
  </si>
  <si>
    <t>EJE ESTRATEGICO</t>
  </si>
  <si>
    <t>Planes de Mejoramiento Evaluados / Planes de Mejoramiento Suscritos</t>
  </si>
  <si>
    <t>Programa de Capacitación Ejecutado / Capacitaciones Programadas</t>
  </si>
  <si>
    <t>Sujetos de control capacitados / Sujetos Obligados a Rendir Cuenta</t>
  </si>
  <si>
    <t>Beneficios del control fiscal participativo</t>
  </si>
  <si>
    <t>Proceso de gestión de derechos de petición mejorado</t>
  </si>
  <si>
    <t>Solicitudes y peticiones tramitadas dentro de los términos / Peticiones Radicadas</t>
  </si>
  <si>
    <t>Informes y resultados en general del control fiscal participativo publicados</t>
  </si>
  <si>
    <t>Informes, estudios, investigaciones y resultados en general del control fiscal participativo publicados</t>
  </si>
  <si>
    <t>Contralor Departamental,
Contralor Auxiliar de Control Fiscal y Responsabilidad Fiscal
Directora Administrativa y Financiera y Profesional Universitario Participación Ciudadana</t>
  </si>
  <si>
    <t>Contralor Departamental,
y Profesional Universitario Participación Ciudadana</t>
  </si>
  <si>
    <t>Contralor Departamental y
Profesional Universitario Participación Ciudadana</t>
  </si>
  <si>
    <t>Informe de gestión del programa de Contralor Estudiantil</t>
  </si>
  <si>
    <t>Capacitar y fortalecer el conocimiento de los servidores públicos y particulares que ejecuten recursos públicos</t>
  </si>
  <si>
    <t>Servidores públicos y particulares capacitados</t>
  </si>
  <si>
    <t>Desarrollar las fases de sensibilización, inducción, capacitación, ejecución, seguimiento y evaluación del programa de Contralor Estudiantil en las Instituciones Educativas del Departamento del Guaviare</t>
  </si>
  <si>
    <t>Informe de capacitación, apoyo y fortalecimiento a veedurías ciudadanas en el departamento del Guaviare</t>
  </si>
  <si>
    <t>Contralor Departamental y PU Participación Ciudadana</t>
  </si>
  <si>
    <t>Informes de las finanzas y los recursos naturales comunicados / Informes de las finanzas y los recursos naturales contratados</t>
  </si>
  <si>
    <t xml:space="preserve">Contralor Departamental del Guaviare,                                              Contralor Auxiliar de Control Fiscal </t>
  </si>
  <si>
    <t>Informes de denuncias publicados / Total de denuncias Finalizadas</t>
  </si>
  <si>
    <t xml:space="preserve">Respuestas de Fondo en Denuncias dentro del término / Denuncias Radicadas </t>
  </si>
  <si>
    <t xml:space="preserve">Contralor Departamental del Guaviare,              Contralor Auxiliar de Control Fiscal </t>
  </si>
  <si>
    <t>Semestral</t>
  </si>
  <si>
    <t>Modelo de gestión de talento humano, los procesos y procedimientos actualizados.</t>
  </si>
  <si>
    <t>Manual de procesos y procedimientos adoptado e implementado</t>
  </si>
  <si>
    <t>Contralor 
Director Administrativo y Financiero</t>
  </si>
  <si>
    <t>semestral</t>
  </si>
  <si>
    <t>medición del clima organizacional</t>
  </si>
  <si>
    <t>Plan de capacitación, bienestar social y gestión del talento humano implementado</t>
  </si>
  <si>
    <t xml:space="preserve">Procedimientos ajustados y actualizados Área Financiera </t>
  </si>
  <si>
    <t>Procedimiento contable bajo Norma Internacional de Información Financiera</t>
  </si>
  <si>
    <t xml:space="preserve">Modelo integrado de planeación y gestión MIPG implementado </t>
  </si>
  <si>
    <t xml:space="preserve">Procesos revisados y actualizados/Total de procesos </t>
  </si>
  <si>
    <t>Contralor Departamental, Contralores Auxiliares, Director Administrativo</t>
  </si>
  <si>
    <t>Realizar convenios interadministrativos de apoyo</t>
  </si>
  <si>
    <t>Convenios suscritos</t>
  </si>
  <si>
    <t>Contralor Departamental,  Director Administrativo Financiero</t>
  </si>
  <si>
    <t>Infraestructura mejorada</t>
  </si>
  <si>
    <t>Cumplir con la implementación de la Estrategia de Gobierno digital</t>
  </si>
  <si>
    <t>porcentajes de cumplimientos conforme a la norma</t>
  </si>
  <si>
    <t xml:space="preserve">Contralor Departamental del Guaviare 
Comité interinstitucional
</t>
  </si>
  <si>
    <t>comunicación interna externa efectiva</t>
  </si>
  <si>
    <t>Contralor Contralor Departamental del Guaviare 
Dirección Administrativa y Financiero</t>
  </si>
  <si>
    <t>Procesos evaluados</t>
  </si>
  <si>
    <t>contralor
Contralores Auxiliares  
Director Administrativo y Financiero</t>
  </si>
  <si>
    <t>Guía de Auditoría Territorial actualizada y adoptada</t>
  </si>
  <si>
    <t>Contralor Departamental del Guaviare,                                              Contralor auxiliar de Responsabilidad fiscal y jurisdicción coactiva</t>
  </si>
  <si>
    <t>Estudios en los procesos de responsabilidad fiscal y jurisdicción coactiva</t>
  </si>
  <si>
    <t>Plan de intervención del Clima Organizacional - frente a las políticas y objetivos estratégicos</t>
  </si>
  <si>
    <t>Programa Anual de Estímulos, Incentivos y Reconocimientos</t>
  </si>
  <si>
    <t>Plan de estímulos, incentivos y reconocimientos implementado</t>
  </si>
  <si>
    <t>Programa anual de capacitación, Bienestar social y gestión del talento humano</t>
  </si>
  <si>
    <t>Planta Física modernizada</t>
  </si>
  <si>
    <t>Plan de Vigilancia y Control Fiscal ejecutado.</t>
  </si>
  <si>
    <t>Informes concluidos de calificación de cuentas rendidas.</t>
  </si>
  <si>
    <t>Planes de mejoramiento suscritos por los sujetos vigilados auditados evaluados.</t>
  </si>
  <si>
    <t>Fortalecimiento y capacitación de los sujetos vigilados para la rendición electrónica de las cuentas y la evaluación del sistema de control interno.</t>
  </si>
  <si>
    <t>Guía de Auditoría Territorial en el marco de las normas internacionales ISSAI.</t>
  </si>
  <si>
    <t>Informe del estado de las Finanzas Públicas y de los Recursos Naturales y del Ambiente concluidos.</t>
  </si>
  <si>
    <t>Programa adoptado de capacitación sobre la aplicación de la Guía de Auditoría Territorial en el marco de las Normas Internacionales ISSAI y actualización de normatividad aplicable al ejercicio fiscal.</t>
  </si>
  <si>
    <t>7.1.4. Tramitar y tomar decisiones de fondo dentro de la oportunidad en las actuaciones de responsabilidad fiscal y jurisdicción coactiva</t>
  </si>
  <si>
    <t>Realizar análisis y estudios en los procesos de responsabilidad fiscal y jurisdicción coactiva, que faciliten la toma de decisiones en indagaciones y procesos de responsabilidad fiscal.</t>
  </si>
  <si>
    <t>Decisiones de responsabilidad fiscal y jurisdicción coactiva tomadas en oportunidad.</t>
  </si>
  <si>
    <t>7.2.2. Gestionar con oportunidad el seguimiento a los recursos destinados a las emergencias y desastres y a la participación ciudadana para lograr la eficacia de la vigilancia ciudadana</t>
  </si>
  <si>
    <t>Seguimiento a las denuncias tramitadas a través del sistema de atención al ciudadano</t>
  </si>
  <si>
    <t>7.2.3. Aplicar los beneficios del control fiscal participativo como insumo del control fiscal micro promoviendo el cuidado de lo público por las organizaciones y la ciudadanía</t>
  </si>
  <si>
    <t>Apoyar las organizaciones civiles y veedurías del Departamento del Guaviare (capacitación, apoyo, fortalecimiento, acompañamiento)</t>
  </si>
  <si>
    <t>7.2.4.    Intensificar el fortalecimiento de la figura de Contralor Estudiantil en las Instituciones Educativas del Departamento del Guaviare</t>
  </si>
  <si>
    <t>7.3.4. Fortalecer el Sistema de Control Interno orientado a resultados de calidad- implementado el MIPG</t>
  </si>
  <si>
    <t xml:space="preserve">7.3.5. Gestionar la disponibilidad y optimizar la utilización de recursos:  físicos, financieros y tecnológicos orientados al cumplimiento de las funciones de la Contraloría Departamental del Guaviare. </t>
  </si>
  <si>
    <t xml:space="preserve">7.3.6. Garantizar disponibilidad de recursos físicos y el acceso a una infraestructura física adecuada con el fin de optimizar las condiciones laborales de los funcionarios, el clima organizacional y la función fiscal de atención y participación ciudadana. </t>
  </si>
  <si>
    <t xml:space="preserve">7.3.7. Fortalecer la infraestructura tecnológica y de gestión de la información en el marco del Gobierno Digital. </t>
  </si>
  <si>
    <t>7.3.8. Divulgar a la ciudadanía y funcionarios, los resultados de la gestión institucional con inmediatez y veracidad aplicando todas las herramientas tecnológicas disponibles</t>
  </si>
  <si>
    <t>Plan Estratégico de comunicaciones internas y externas.</t>
  </si>
  <si>
    <t>7.3.9. Fortalecer procesos de planeación, seguimiento, medición y evaluación de la gestión por resultados de todos los procesos de la Contraloría Departamental del Guaviare.</t>
  </si>
  <si>
    <t>Sistema de seguimiento y monitoreo, para garantizar el cumplimiento de los objetivos, metas estratégicas con indicadores de gestión.</t>
  </si>
  <si>
    <t>7.3.2.    Formar y desarrollar integralmente el Talento Humano de la Entidad con el objetivo de fortalecer competencias para coadyuvar al cumplimiento de los objetivos institucionales y la generación de cultura de prevención.</t>
  </si>
  <si>
    <t>7.3.3.    Fortalecer el modelo, los procesos y los procedimientos para la Gestión del Área Financiera (Presupuesto, Contabilidad, Tesorería e Inventarios).</t>
  </si>
  <si>
    <t>7.2.1. Tramitar de forma inmediata las alertas ciudadanas de riesgos en la gestión pública mejorando la eficacia del control fiscal y la confianza institucional</t>
  </si>
  <si>
    <t>7.2.5. Promoción y fortalecimiento de las organizaciones civiles para contribuir al cuidado de los recursos públicos</t>
  </si>
  <si>
    <t>JAIME LONDOÑO FLÓREZ
Contralor General del Departamento del Guaviare</t>
  </si>
  <si>
    <t xml:space="preserve">7.1.     VIGILAR LA GESTIÓN FISCAL CON EXCELENCIA Y ARTICULADO CON LOS MACROPROCESOS MISIONALES </t>
  </si>
  <si>
    <t xml:space="preserve">7.2.     FORTALECIMIENTO DEL CONTROL FISCAL PARTICIPATIVO CON CALIDAD </t>
  </si>
  <si>
    <t>7.3. FORTALECER EL TALENTO HUMANO, ASEGURAR EL FUNCIONAMIENTO Y LA ORGANIZACIÓN DE LA CONTRALORÍA DEPARTAMENTAL DEL GUAVIARE PARA EL LOGRO DE LOS RESULTADOS</t>
  </si>
  <si>
    <r>
      <t>7</t>
    </r>
    <r>
      <rPr>
        <sz val="11"/>
        <color rgb="FF000000"/>
        <rFont val="Futura Book"/>
        <family val="3"/>
      </rPr>
      <t>.1.1. Desarrollar el proceso de vigilancia y control fiscal de los sujetos que ejecutan recursos públicos bajo un enfoque de riesgos y articulado con los macro procesos misionales con efectividad</t>
    </r>
  </si>
  <si>
    <r>
      <t>7</t>
    </r>
    <r>
      <rPr>
        <sz val="11"/>
        <color rgb="FF000000"/>
        <rFont val="Futura Book"/>
        <family val="3"/>
      </rPr>
      <t>.1.2. Implementar herramientas de gestión del conocimiento que posibiliten la articulación y la evaluación de los macroprocesos misionales</t>
    </r>
  </si>
  <si>
    <r>
      <t>7</t>
    </r>
    <r>
      <rPr>
        <sz val="11"/>
        <color rgb="FF000000"/>
        <rFont val="Futura Book"/>
        <family val="3"/>
      </rPr>
      <t>.1.3. Tomar las decisiones de fondo originadas en los trámites y actuaciones de vigilancia fiscal dentro de la oportunidad legal.</t>
    </r>
  </si>
  <si>
    <r>
      <t>7.3</t>
    </r>
    <r>
      <rPr>
        <sz val="11"/>
        <color rgb="FF000000"/>
        <rFont val="Futura Book"/>
        <family val="3"/>
      </rPr>
      <t xml:space="preserve">.1.    Fortalecer el modelo, los procesos, los procedimientos para la gestión del talento humano de la Contraloría </t>
    </r>
  </si>
  <si>
    <t>CONTRALORIA GENERAL DEL DEPARTAMENTO DEL GUAVIARE</t>
  </si>
  <si>
    <t>TOTAL AVANCE</t>
  </si>
  <si>
    <t>CONTRALORÍA GENERAL DEL DEPARTAMENTO DEL GUAVIARE</t>
  </si>
  <si>
    <t>NIT  83200115-7</t>
  </si>
  <si>
    <t xml:space="preserve">Calidad y Excelencia en el Control Fiscal </t>
  </si>
  <si>
    <t>2020-2021</t>
  </si>
  <si>
    <t>INFORME DE SEGUIMIENTO AL AVANCE</t>
  </si>
  <si>
    <r>
      <t xml:space="preserve">Diferencia
</t>
    </r>
    <r>
      <rPr>
        <sz val="11"/>
        <color rgb="FFFFFFFF"/>
        <rFont val="Gill Sans MT"/>
        <family val="2"/>
      </rPr>
      <t>(ejecución faltante para completar la meta establecida)</t>
    </r>
  </si>
  <si>
    <t>Total de la ejecución acumulada a junio de 2020)</t>
  </si>
  <si>
    <t>Total Porcentual</t>
  </si>
  <si>
    <t>Plan de Estrátegico</t>
  </si>
  <si>
    <t>Vigilar la gestión fiscal con excelencia y articulado con los macroprocesos misionales</t>
  </si>
  <si>
    <t>Fortalecimiento del control fiscal participativo con calidad</t>
  </si>
  <si>
    <t>Fortalecer el talento humano, asegurar el funcionamiento y la organización de la contraloría departamental del Guaviare para el logro de los resultados</t>
  </si>
  <si>
    <t>Eje estratégico</t>
  </si>
  <si>
    <r>
      <rPr>
        <b/>
        <sz val="11"/>
        <color theme="0"/>
        <rFont val="Gill Sans MT"/>
        <family val="2"/>
      </rPr>
      <t>Avance 1° Semestre</t>
    </r>
    <r>
      <rPr>
        <sz val="11"/>
        <color theme="0"/>
        <rFont val="Gill Sans MT"/>
        <family val="2"/>
      </rPr>
      <t xml:space="preserve">
(ejecución acumulada a junio de 2020)</t>
    </r>
  </si>
  <si>
    <r>
      <t xml:space="preserve">Diferencia
</t>
    </r>
    <r>
      <rPr>
        <sz val="11"/>
        <color theme="0"/>
        <rFont val="Gill Sans MT"/>
        <family val="2"/>
      </rPr>
      <t>(ejecución faltante para completar la meta establecida)</t>
    </r>
  </si>
  <si>
    <t>PRIMER TRIMESTRE %</t>
  </si>
  <si>
    <t>AVANCE</t>
  </si>
  <si>
    <t>SEGUNDO TRIMESTRE%</t>
  </si>
  <si>
    <r>
      <t xml:space="preserve">TERCER TRIMESTRE </t>
    </r>
    <r>
      <rPr>
        <b/>
        <sz val="11"/>
        <color theme="0"/>
        <rFont val="Futura Book"/>
      </rPr>
      <t>%</t>
    </r>
  </si>
  <si>
    <r>
      <rPr>
        <b/>
        <sz val="11"/>
        <color rgb="FFFFFFFF"/>
        <rFont val="Gill Sans MT"/>
        <family val="2"/>
      </rPr>
      <t>Meta</t>
    </r>
    <r>
      <rPr>
        <sz val="11"/>
        <color rgb="FFFFFFFF"/>
        <rFont val="Gill Sans MT"/>
        <family val="2"/>
      </rPr>
      <t xml:space="preserve">
(ejecución total a diciembre de 2021)</t>
    </r>
  </si>
  <si>
    <t>Avance acumulado vigencia 2020</t>
  </si>
  <si>
    <r>
      <t xml:space="preserve">CUARTO TRIMESTRE </t>
    </r>
    <r>
      <rPr>
        <b/>
        <sz val="11"/>
        <color theme="0"/>
        <rFont val="Futura Book"/>
      </rPr>
      <t>%</t>
    </r>
  </si>
  <si>
    <t>CONSOLIDADO 2021</t>
  </si>
  <si>
    <t>Avance 2° trimestre  vigencia 2021</t>
  </si>
  <si>
    <r>
      <rPr>
        <b/>
        <sz val="11"/>
        <color rgb="FFFFFFFF"/>
        <rFont val="Gill Sans MT"/>
        <family val="2"/>
      </rPr>
      <t xml:space="preserve">Avance 2° trimestre </t>
    </r>
    <r>
      <rPr>
        <sz val="11"/>
        <color rgb="FFFFFFFF"/>
        <rFont val="Gill Sans MT"/>
        <family val="2"/>
      </rPr>
      <t xml:space="preserve">
(ejecución acumulada a JUNIO de 2021)</t>
    </r>
  </si>
  <si>
    <t>Procesos de responsabilidad fiscal y jurisdicción coactiva decididos dentro de los términos de ley</t>
  </si>
  <si>
    <t>Agendas ciudadanas para fortalecer la efectividad y transparencia de la gestión fiscal (Foros, capacitaciones, audiencias públicas, rendición de cuentas, alianzas estratégicas, etc.)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</si>
</sst>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mmmm\ yyyy"/>
    <numFmt numFmtId="165" formatCode="0.0%"/>
  </numFmts>
  <fonts count="33">
    <font>
      <sz val="11"/>
      <color theme="1"/>
      <name val="Arial"/>
      <family val="2"/>
    </font>
    <font>
      <b/>
      <sz val="11"/>
      <color theme="1"/>
      <name val="Futura Book"/>
      <family val="3"/>
    </font>
    <font>
      <sz val="11"/>
      <color theme="1"/>
      <name val="Futura Book"/>
      <family val="3"/>
    </font>
    <font>
      <b/>
      <sz val="11"/>
      <color theme="0"/>
      <name val="Futura Book"/>
      <family val="3"/>
    </font>
    <font>
      <sz val="11"/>
      <color theme="2" tint="-0.749992370372631"/>
      <name val="Futura Book"/>
      <family val="3"/>
    </font>
    <font>
      <sz val="11"/>
      <color rgb="FF000000"/>
      <name val="Futura Book"/>
      <family val="3"/>
    </font>
    <font>
      <sz val="11"/>
      <name val="Futura Book"/>
      <family val="3"/>
    </font>
    <font>
      <b/>
      <sz val="20"/>
      <name val="Futura Book"/>
      <family val="3"/>
    </font>
    <font>
      <sz val="11"/>
      <color theme="1"/>
      <name val="Arial"/>
      <family val="2"/>
    </font>
    <font>
      <sz val="18"/>
      <color theme="3"/>
      <name val="Cambria"/>
      <family val="2"/>
      <scheme val="major"/>
    </font>
    <font>
      <b/>
      <sz val="13"/>
      <color theme="3"/>
      <name val="Calibri"/>
      <family val="2"/>
      <scheme val="minor"/>
    </font>
    <font>
      <b/>
      <sz val="11"/>
      <color theme="3"/>
      <name val="Calibri"/>
      <family val="2"/>
      <scheme val="minor"/>
    </font>
    <font>
      <sz val="11"/>
      <color rgb="FF000000"/>
      <name val="Gill Sans MT"/>
      <family val="2"/>
    </font>
    <font>
      <b/>
      <sz val="12"/>
      <color rgb="FF000000"/>
      <name val="Gill Sans MT"/>
      <family val="2"/>
    </font>
    <font>
      <sz val="14"/>
      <color rgb="FF000000"/>
      <name val="Calibri"/>
      <family val="2"/>
    </font>
    <font>
      <b/>
      <sz val="14"/>
      <color rgb="FF000000"/>
      <name val="Calibri"/>
      <family val="2"/>
    </font>
    <font>
      <sz val="26"/>
      <color rgb="FF355A61"/>
      <name val="Gill Sans MT"/>
      <family val="2"/>
    </font>
    <font>
      <sz val="11"/>
      <color rgb="FF355A61"/>
      <name val="Cambria"/>
      <family val="2"/>
      <scheme val="major"/>
    </font>
    <font>
      <sz val="11"/>
      <color rgb="FF355A61"/>
      <name val="Gill Sans MT"/>
      <family val="2"/>
    </font>
    <font>
      <sz val="11"/>
      <color rgb="FFFFFFFF"/>
      <name val="Gill Sans MT"/>
      <family val="2"/>
    </font>
    <font>
      <b/>
      <sz val="11"/>
      <color rgb="FFFFFFFF"/>
      <name val="Gill Sans MT"/>
      <family val="2"/>
    </font>
    <font>
      <b/>
      <sz val="12"/>
      <color rgb="FF000000"/>
      <name val="Arial"/>
      <family val="2"/>
    </font>
    <font>
      <sz val="11"/>
      <color theme="1"/>
      <name val="Calibri"/>
      <family val="2"/>
    </font>
    <font>
      <sz val="11"/>
      <name val="Gill Sans MT"/>
      <family val="2"/>
    </font>
    <font>
      <b/>
      <sz val="14"/>
      <name val="Calibri"/>
      <family val="2"/>
    </font>
    <font>
      <sz val="11"/>
      <color rgb="FFFF0000"/>
      <name val="Gill Sans MT"/>
      <family val="2"/>
    </font>
    <font>
      <sz val="14"/>
      <color rgb="FFFF0000"/>
      <name val="Calibri"/>
      <family val="2"/>
    </font>
    <font>
      <sz val="11"/>
      <color theme="0"/>
      <name val="Gill Sans MT"/>
      <family val="2"/>
    </font>
    <font>
      <sz val="11"/>
      <color theme="0"/>
      <name val="Calibri"/>
      <family val="2"/>
    </font>
    <font>
      <b/>
      <sz val="11"/>
      <color theme="0"/>
      <name val="Gill Sans MT"/>
      <family val="2"/>
    </font>
    <font>
      <sz val="11"/>
      <color theme="0"/>
      <name val="Arial"/>
      <family val="2"/>
    </font>
    <font>
      <sz val="14"/>
      <color theme="0"/>
      <name val="Calibri"/>
      <family val="2"/>
    </font>
    <font>
      <b/>
      <sz val="11"/>
      <color theme="0"/>
      <name val="Futura Book"/>
    </font>
  </fonts>
  <fills count="9">
    <fill>
      <patternFill patternType="none"/>
    </fill>
    <fill>
      <patternFill patternType="gray125"/>
    </fill>
    <fill>
      <patternFill patternType="solid">
        <fgColor rgb="FF002060"/>
        <bgColor indexed="64"/>
      </patternFill>
    </fill>
    <fill>
      <patternFill patternType="solid">
        <fgColor theme="4" tint="0.79998168889431442"/>
        <bgColor indexed="64"/>
      </patternFill>
    </fill>
    <fill>
      <patternFill patternType="solid">
        <fgColor theme="0"/>
        <bgColor indexed="64"/>
      </patternFill>
    </fill>
    <fill>
      <patternFill patternType="solid">
        <fgColor theme="3" tint="0.39997558519241921"/>
        <bgColor indexed="64"/>
      </patternFill>
    </fill>
    <fill>
      <patternFill patternType="solid">
        <fgColor rgb="FFF2F2F2"/>
        <bgColor rgb="FF000000"/>
      </patternFill>
    </fill>
    <fill>
      <patternFill patternType="solid">
        <fgColor rgb="FFFFFFFF"/>
        <bgColor rgb="FF000000"/>
      </patternFill>
    </fill>
    <fill>
      <patternFill patternType="solid">
        <fgColor rgb="FF0070C0"/>
        <bgColor rgb="FF000000"/>
      </patternFill>
    </fill>
  </fills>
  <borders count="21">
    <border>
      <left/>
      <right/>
      <top/>
      <bottom/>
      <diagonal/>
    </border>
    <border>
      <left style="thin">
        <color rgb="FF002060"/>
      </left>
      <right style="thin">
        <color rgb="FF002060"/>
      </right>
      <top style="thin">
        <color rgb="FF002060"/>
      </top>
      <bottom style="thin">
        <color rgb="FF002060"/>
      </bottom>
      <diagonal/>
    </border>
    <border>
      <left style="thin">
        <color indexed="64"/>
      </left>
      <right style="thin">
        <color indexed="64"/>
      </right>
      <top style="thin">
        <color indexed="64"/>
      </top>
      <bottom/>
      <diagonal/>
    </border>
    <border>
      <left style="medium">
        <color rgb="FF002060"/>
      </left>
      <right style="thin">
        <color rgb="FF002060"/>
      </right>
      <top style="medium">
        <color rgb="FF002060"/>
      </top>
      <bottom style="thin">
        <color rgb="FF002060"/>
      </bottom>
      <diagonal/>
    </border>
    <border>
      <left style="thin">
        <color rgb="FF002060"/>
      </left>
      <right style="thin">
        <color rgb="FF002060"/>
      </right>
      <top style="medium">
        <color rgb="FF002060"/>
      </top>
      <bottom style="thin">
        <color rgb="FF002060"/>
      </bottom>
      <diagonal/>
    </border>
    <border>
      <left style="medium">
        <color rgb="FF002060"/>
      </left>
      <right style="thin">
        <color rgb="FF002060"/>
      </right>
      <top style="thin">
        <color rgb="FF002060"/>
      </top>
      <bottom style="thin">
        <color rgb="FF002060"/>
      </bottom>
      <diagonal/>
    </border>
    <border>
      <left style="medium">
        <color rgb="FF002060"/>
      </left>
      <right style="thin">
        <color rgb="FF002060"/>
      </right>
      <top style="thin">
        <color rgb="FF002060"/>
      </top>
      <bottom style="medium">
        <color rgb="FF002060"/>
      </bottom>
      <diagonal/>
    </border>
    <border>
      <left style="thin">
        <color rgb="FF002060"/>
      </left>
      <right style="thin">
        <color rgb="FF002060"/>
      </right>
      <top style="thin">
        <color rgb="FF002060"/>
      </top>
      <bottom style="medium">
        <color rgb="FF00206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rgb="FF002060"/>
      </left>
      <right/>
      <top style="medium">
        <color rgb="FF002060"/>
      </top>
      <bottom style="thin">
        <color rgb="FF002060"/>
      </bottom>
      <diagonal/>
    </border>
    <border>
      <left style="thin">
        <color rgb="FF002060"/>
      </left>
      <right/>
      <top style="thin">
        <color rgb="FF002060"/>
      </top>
      <bottom style="thin">
        <color rgb="FF002060"/>
      </bottom>
      <diagonal/>
    </border>
    <border>
      <left style="thin">
        <color rgb="FF002060"/>
      </left>
      <right/>
      <top style="thin">
        <color rgb="FF002060"/>
      </top>
      <bottom style="medium">
        <color rgb="FF002060"/>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002060"/>
      </left>
      <right/>
      <top style="thin">
        <color rgb="FF002060"/>
      </top>
      <bottom/>
      <diagonal/>
    </border>
    <border>
      <left/>
      <right style="thin">
        <color indexed="64"/>
      </right>
      <top/>
      <bottom/>
      <diagonal/>
    </border>
    <border>
      <left/>
      <right/>
      <top/>
      <bottom style="thick">
        <color theme="4" tint="0.499984740745262"/>
      </bottom>
      <diagonal/>
    </border>
    <border>
      <left/>
      <right/>
      <top/>
      <bottom style="medium">
        <color theme="4" tint="0.39997558519241921"/>
      </bottom>
      <diagonal/>
    </border>
    <border>
      <left style="thin">
        <color rgb="FFFFFFFF"/>
      </left>
      <right style="thin">
        <color rgb="FFFFFFFF"/>
      </right>
      <top style="thin">
        <color rgb="FFFFFFFF"/>
      </top>
      <bottom style="thin">
        <color rgb="FFFFFFFF"/>
      </bottom>
      <diagonal/>
    </border>
    <border>
      <left/>
      <right/>
      <top/>
      <bottom style="thin">
        <color indexed="64"/>
      </bottom>
      <diagonal/>
    </border>
  </borders>
  <cellStyleXfs count="6">
    <xf numFmtId="0" fontId="0" fillId="0" borderId="0"/>
    <xf numFmtId="9" fontId="8" fillId="0" borderId="0" applyFont="0" applyFill="0" applyBorder="0" applyAlignment="0" applyProtection="0"/>
    <xf numFmtId="0" fontId="9" fillId="0" borderId="0" applyNumberFormat="0" applyFill="0" applyBorder="0" applyAlignment="0" applyProtection="0"/>
    <xf numFmtId="0" fontId="10" fillId="0" borderId="17" applyNumberFormat="0" applyFill="0" applyAlignment="0" applyProtection="0"/>
    <xf numFmtId="0" fontId="11" fillId="0" borderId="18" applyNumberFormat="0" applyFill="0" applyAlignment="0" applyProtection="0"/>
    <xf numFmtId="164" fontId="17" fillId="7" borderId="0" applyFill="0" applyBorder="0">
      <alignment horizontal="right"/>
    </xf>
  </cellStyleXfs>
  <cellXfs count="123">
    <xf numFmtId="0" fontId="0" fillId="0" borderId="0" xfId="0"/>
    <xf numFmtId="0" fontId="2" fillId="0" borderId="0" xfId="0" applyFont="1" applyAlignment="1">
      <alignment vertical="center"/>
    </xf>
    <xf numFmtId="0" fontId="3" fillId="2" borderId="2" xfId="0" applyFont="1" applyFill="1" applyBorder="1" applyAlignment="1">
      <alignment horizontal="center" vertical="center" wrapText="1"/>
    </xf>
    <xf numFmtId="0" fontId="3" fillId="2" borderId="2" xfId="0" applyFont="1" applyFill="1" applyBorder="1" applyAlignment="1">
      <alignment horizontal="center" vertical="center"/>
    </xf>
    <xf numFmtId="0" fontId="2" fillId="0" borderId="0" xfId="0" applyFont="1" applyAlignment="1">
      <alignment horizontal="center" vertical="center"/>
    </xf>
    <xf numFmtId="0" fontId="5" fillId="3" borderId="4" xfId="0" applyFont="1" applyFill="1" applyBorder="1" applyAlignment="1">
      <alignment horizontal="justify" vertical="center" wrapText="1"/>
    </xf>
    <xf numFmtId="0" fontId="2" fillId="3" borderId="4" xfId="0" applyFont="1" applyFill="1" applyBorder="1" applyAlignment="1">
      <alignment horizontal="center" vertical="center" wrapText="1"/>
    </xf>
    <xf numFmtId="0" fontId="5" fillId="3" borderId="1" xfId="0" applyFont="1" applyFill="1" applyBorder="1" applyAlignment="1">
      <alignment horizontal="justify" vertical="center" wrapText="1"/>
    </xf>
    <xf numFmtId="0" fontId="2" fillId="3" borderId="1" xfId="0" applyFont="1" applyFill="1" applyBorder="1" applyAlignment="1">
      <alignment horizontal="center" vertical="center" wrapText="1"/>
    </xf>
    <xf numFmtId="0" fontId="2" fillId="3" borderId="1" xfId="0" applyFont="1" applyFill="1" applyBorder="1" applyAlignment="1">
      <alignment horizontal="justify" vertical="center" wrapText="1"/>
    </xf>
    <xf numFmtId="0" fontId="5" fillId="3" borderId="7" xfId="0" applyFont="1" applyFill="1" applyBorder="1" applyAlignment="1">
      <alignment horizontal="justify" vertical="center" wrapText="1"/>
    </xf>
    <xf numFmtId="0" fontId="2" fillId="3" borderId="7" xfId="0" applyFont="1" applyFill="1" applyBorder="1" applyAlignment="1">
      <alignment horizontal="center" vertical="center" wrapText="1"/>
    </xf>
    <xf numFmtId="0" fontId="5" fillId="4" borderId="4" xfId="0" applyFont="1" applyFill="1" applyBorder="1" applyAlignment="1">
      <alignment horizontal="justify" vertical="center" wrapText="1"/>
    </xf>
    <xf numFmtId="0" fontId="2" fillId="4" borderId="4" xfId="0" applyFont="1" applyFill="1" applyBorder="1" applyAlignment="1">
      <alignment horizontal="justify" vertical="center" wrapText="1"/>
    </xf>
    <xf numFmtId="0" fontId="2" fillId="4" borderId="4" xfId="0" applyFont="1" applyFill="1" applyBorder="1" applyAlignment="1">
      <alignment vertical="center" wrapText="1"/>
    </xf>
    <xf numFmtId="0" fontId="5" fillId="4" borderId="1" xfId="0" applyFont="1" applyFill="1" applyBorder="1" applyAlignment="1">
      <alignment horizontal="justify" vertical="center" wrapText="1"/>
    </xf>
    <xf numFmtId="0" fontId="2" fillId="4" borderId="1" xfId="0" applyFont="1" applyFill="1" applyBorder="1" applyAlignment="1">
      <alignment horizontal="justify" vertical="center" wrapText="1"/>
    </xf>
    <xf numFmtId="0" fontId="2" fillId="4" borderId="1" xfId="0" applyFont="1" applyFill="1" applyBorder="1" applyAlignment="1">
      <alignment vertical="center" wrapText="1"/>
    </xf>
    <xf numFmtId="0" fontId="5" fillId="4" borderId="1" xfId="0" applyFont="1" applyFill="1" applyBorder="1" applyAlignment="1">
      <alignment vertical="center" wrapText="1"/>
    </xf>
    <xf numFmtId="0" fontId="2" fillId="4" borderId="1" xfId="0" applyFont="1" applyFill="1" applyBorder="1" applyAlignment="1">
      <alignment horizontal="center" vertical="center" wrapText="1"/>
    </xf>
    <xf numFmtId="0" fontId="2" fillId="3" borderId="4" xfId="0" applyFont="1" applyFill="1" applyBorder="1" applyAlignment="1">
      <alignment horizontal="justify" vertical="center" wrapText="1"/>
    </xf>
    <xf numFmtId="0" fontId="2" fillId="3" borderId="1" xfId="0" applyFont="1" applyFill="1" applyBorder="1" applyAlignment="1">
      <alignment vertical="center" wrapText="1"/>
    </xf>
    <xf numFmtId="0" fontId="2" fillId="0" borderId="0" xfId="0" applyFont="1" applyAlignment="1">
      <alignment vertical="center" wrapText="1"/>
    </xf>
    <xf numFmtId="0" fontId="2" fillId="0" borderId="0" xfId="0" applyFont="1" applyAlignment="1">
      <alignment horizontal="center" vertical="center" wrapText="1"/>
    </xf>
    <xf numFmtId="0" fontId="3" fillId="2" borderId="9" xfId="0" applyFont="1" applyFill="1" applyBorder="1" applyAlignment="1">
      <alignment horizontal="center" vertical="center" wrapText="1"/>
    </xf>
    <xf numFmtId="0" fontId="2" fillId="3" borderId="11" xfId="0" applyFont="1" applyFill="1" applyBorder="1" applyAlignment="1">
      <alignment horizontal="center" vertical="center"/>
    </xf>
    <xf numFmtId="0" fontId="2" fillId="4" borderId="10" xfId="0" applyFont="1" applyFill="1" applyBorder="1" applyAlignment="1">
      <alignment horizontal="center" vertical="center"/>
    </xf>
    <xf numFmtId="0" fontId="2" fillId="4" borderId="11" xfId="0" applyFont="1" applyFill="1" applyBorder="1" applyAlignment="1">
      <alignment horizontal="center" vertical="center"/>
    </xf>
    <xf numFmtId="0" fontId="2" fillId="3" borderId="10" xfId="0" applyFont="1" applyFill="1" applyBorder="1" applyAlignment="1">
      <alignment horizontal="center" vertical="center"/>
    </xf>
    <xf numFmtId="0" fontId="2" fillId="3" borderId="15" xfId="0" applyFont="1" applyFill="1" applyBorder="1" applyAlignment="1">
      <alignment horizontal="center" vertical="center"/>
    </xf>
    <xf numFmtId="9" fontId="7" fillId="5" borderId="8" xfId="0" applyNumberFormat="1" applyFont="1" applyFill="1" applyBorder="1" applyAlignment="1">
      <alignment vertical="center"/>
    </xf>
    <xf numFmtId="0" fontId="12" fillId="6" borderId="0" xfId="0" applyFont="1" applyFill="1" applyAlignment="1">
      <alignment horizontal="left" wrapText="1" indent="1"/>
    </xf>
    <xf numFmtId="0" fontId="12" fillId="0" borderId="0" xfId="0" applyFont="1" applyAlignment="1">
      <alignment horizontal="left" wrapText="1" indent="1"/>
    </xf>
    <xf numFmtId="0" fontId="14" fillId="0" borderId="0" xfId="0" applyFont="1" applyAlignment="1">
      <alignment vertical="center"/>
    </xf>
    <xf numFmtId="0" fontId="14" fillId="0" borderId="0" xfId="0" applyFont="1" applyAlignment="1">
      <alignment horizontal="center" vertical="center"/>
    </xf>
    <xf numFmtId="0" fontId="12" fillId="7" borderId="0" xfId="0" applyFont="1" applyFill="1" applyAlignment="1">
      <alignment horizontal="left" wrapText="1" indent="1"/>
    </xf>
    <xf numFmtId="164" fontId="18" fillId="7" borderId="0" xfId="5" applyFont="1" applyFill="1" applyBorder="1" applyAlignment="1"/>
    <xf numFmtId="0" fontId="12" fillId="6" borderId="0" xfId="0" applyFont="1" applyFill="1" applyAlignment="1">
      <alignment vertical="center"/>
    </xf>
    <xf numFmtId="0" fontId="20" fillId="8" borderId="0" xfId="3" applyFont="1" applyFill="1" applyBorder="1" applyAlignment="1">
      <alignment horizontal="center" vertical="center"/>
    </xf>
    <xf numFmtId="0" fontId="19" fillId="8" borderId="0" xfId="4" applyFont="1" applyFill="1" applyBorder="1" applyAlignment="1">
      <alignment horizontal="center" vertical="center" wrapText="1"/>
    </xf>
    <xf numFmtId="0" fontId="20" fillId="8" borderId="0" xfId="4" applyFont="1" applyFill="1" applyBorder="1" applyAlignment="1">
      <alignment horizontal="center" vertical="center" wrapText="1"/>
    </xf>
    <xf numFmtId="0" fontId="12" fillId="0" borderId="0" xfId="0" applyFont="1" applyAlignment="1">
      <alignment vertical="center"/>
    </xf>
    <xf numFmtId="0" fontId="13" fillId="0" borderId="0" xfId="0" applyFont="1" applyAlignment="1">
      <alignment horizontal="left" wrapText="1" indent="1"/>
    </xf>
    <xf numFmtId="9" fontId="21" fillId="0" borderId="0" xfId="0" applyNumberFormat="1" applyFont="1"/>
    <xf numFmtId="0" fontId="22" fillId="0" borderId="0" xfId="0" applyFont="1" applyAlignment="1">
      <alignment vertical="center" wrapText="1"/>
    </xf>
    <xf numFmtId="0" fontId="23" fillId="0" borderId="0" xfId="0" applyFont="1" applyAlignment="1">
      <alignment horizontal="left" wrapText="1" indent="1"/>
    </xf>
    <xf numFmtId="0" fontId="23" fillId="0" borderId="0" xfId="0" applyFont="1" applyAlignment="1">
      <alignment vertical="center"/>
    </xf>
    <xf numFmtId="0" fontId="25" fillId="0" borderId="0" xfId="0" applyFont="1" applyFill="1" applyAlignment="1">
      <alignment horizontal="left" wrapText="1" indent="1"/>
    </xf>
    <xf numFmtId="0" fontId="26" fillId="0" borderId="0" xfId="0" applyFont="1" applyFill="1" applyAlignment="1">
      <alignment vertical="center"/>
    </xf>
    <xf numFmtId="0" fontId="26" fillId="0" borderId="0" xfId="0" applyFont="1" applyFill="1" applyAlignment="1">
      <alignment horizontal="center" vertical="center"/>
    </xf>
    <xf numFmtId="0" fontId="25" fillId="0" borderId="0" xfId="0" applyFont="1" applyFill="1" applyAlignment="1">
      <alignment vertical="center"/>
    </xf>
    <xf numFmtId="0" fontId="27" fillId="0" borderId="0" xfId="0" applyFont="1" applyFill="1" applyAlignment="1">
      <alignment horizontal="left" wrapText="1" indent="1"/>
    </xf>
    <xf numFmtId="0" fontId="27" fillId="0" borderId="0" xfId="0" applyFont="1" applyFill="1" applyAlignment="1">
      <alignment vertical="center"/>
    </xf>
    <xf numFmtId="0" fontId="28" fillId="0" borderId="19" xfId="0" applyFont="1" applyFill="1" applyBorder="1" applyAlignment="1">
      <alignment vertical="center" wrapText="1"/>
    </xf>
    <xf numFmtId="0" fontId="27" fillId="0" borderId="0" xfId="0" applyFont="1" applyFill="1" applyAlignment="1">
      <alignment vertical="center" wrapText="1"/>
    </xf>
    <xf numFmtId="0" fontId="27" fillId="0" borderId="0" xfId="4" applyFont="1" applyFill="1" applyBorder="1" applyAlignment="1">
      <alignment horizontal="center" vertical="center"/>
    </xf>
    <xf numFmtId="9" fontId="30" fillId="0" borderId="0" xfId="0" applyNumberFormat="1" applyFont="1" applyFill="1" applyAlignment="1">
      <alignment horizontal="right"/>
    </xf>
    <xf numFmtId="9" fontId="27" fillId="0" borderId="0" xfId="0" applyNumberFormat="1" applyFont="1" applyFill="1" applyAlignment="1">
      <alignment horizontal="right" wrapText="1" indent="1"/>
    </xf>
    <xf numFmtId="0" fontId="29" fillId="0" borderId="0" xfId="4" applyFont="1" applyFill="1" applyBorder="1" applyAlignment="1">
      <alignment horizontal="center" vertical="center"/>
    </xf>
    <xf numFmtId="9" fontId="27" fillId="0" borderId="0" xfId="1" applyFont="1" applyFill="1" applyBorder="1" applyAlignment="1">
      <alignment horizontal="right" wrapText="1" indent="1"/>
    </xf>
    <xf numFmtId="9" fontId="2" fillId="0" borderId="0" xfId="1" applyFont="1" applyAlignment="1">
      <alignment vertical="center"/>
    </xf>
    <xf numFmtId="0" fontId="25" fillId="0" borderId="0" xfId="0" applyFont="1" applyAlignment="1">
      <alignment horizontal="left" wrapText="1" indent="1"/>
    </xf>
    <xf numFmtId="0" fontId="26" fillId="0" borderId="0" xfId="0" applyFont="1" applyAlignment="1">
      <alignment vertical="center"/>
    </xf>
    <xf numFmtId="0" fontId="26" fillId="0" borderId="0" xfId="0" applyFont="1" applyAlignment="1">
      <alignment horizontal="center" vertical="center" wrapText="1"/>
    </xf>
    <xf numFmtId="0" fontId="25" fillId="0" borderId="0" xfId="0" applyFont="1" applyAlignment="1">
      <alignment vertical="center"/>
    </xf>
    <xf numFmtId="165" fontId="2" fillId="0" borderId="0" xfId="1" applyNumberFormat="1" applyFont="1" applyAlignment="1">
      <alignment vertical="center"/>
    </xf>
    <xf numFmtId="0" fontId="31" fillId="0" borderId="0" xfId="0" applyFont="1" applyFill="1" applyAlignment="1">
      <alignment vertical="center"/>
    </xf>
    <xf numFmtId="0" fontId="31" fillId="0" borderId="0" xfId="0" applyFont="1" applyFill="1" applyAlignment="1">
      <alignment horizontal="center" vertical="center"/>
    </xf>
    <xf numFmtId="0" fontId="31" fillId="0" borderId="0" xfId="0" applyFont="1" applyFill="1" applyAlignment="1">
      <alignment horizontal="center" vertical="center" wrapText="1"/>
    </xf>
    <xf numFmtId="9" fontId="2" fillId="0" borderId="2" xfId="0" applyNumberFormat="1" applyFont="1" applyBorder="1" applyAlignment="1">
      <alignment horizontal="center" vertical="center"/>
    </xf>
    <xf numFmtId="9" fontId="2" fillId="0" borderId="13" xfId="0" applyNumberFormat="1" applyFont="1" applyBorder="1" applyAlignment="1">
      <alignment horizontal="center" vertical="center"/>
    </xf>
    <xf numFmtId="9" fontId="2" fillId="0" borderId="0" xfId="0" applyNumberFormat="1" applyFont="1" applyAlignment="1">
      <alignment vertical="center"/>
    </xf>
    <xf numFmtId="0" fontId="20" fillId="8" borderId="0" xfId="3" applyFont="1" applyFill="1" applyBorder="1" applyAlignment="1">
      <alignment horizontal="center" vertical="center" wrapText="1"/>
    </xf>
    <xf numFmtId="9" fontId="22" fillId="0" borderId="0" xfId="1" applyFont="1" applyAlignment="1">
      <alignment vertical="center" wrapText="1"/>
    </xf>
    <xf numFmtId="9" fontId="0" fillId="0" borderId="0" xfId="0" applyNumberFormat="1" applyAlignment="1">
      <alignment vertical="center"/>
    </xf>
    <xf numFmtId="9" fontId="2" fillId="0" borderId="8" xfId="0" applyNumberFormat="1" applyFont="1" applyBorder="1" applyAlignment="1">
      <alignment horizontal="center" vertical="center"/>
    </xf>
    <xf numFmtId="0" fontId="2" fillId="0" borderId="8" xfId="0" applyFont="1" applyBorder="1" applyAlignment="1">
      <alignment horizontal="center" vertical="center"/>
    </xf>
    <xf numFmtId="0" fontId="5" fillId="4" borderId="1" xfId="0" applyFont="1" applyFill="1" applyBorder="1" applyAlignment="1">
      <alignment horizontal="justify" vertical="center" wrapText="1"/>
    </xf>
    <xf numFmtId="0" fontId="5" fillId="4" borderId="7" xfId="0" applyFont="1" applyFill="1" applyBorder="1" applyAlignment="1">
      <alignment horizontal="justify" vertical="center" wrapText="1"/>
    </xf>
    <xf numFmtId="9" fontId="2" fillId="0" borderId="13" xfId="0" applyNumberFormat="1" applyFont="1" applyBorder="1" applyAlignment="1">
      <alignment horizontal="center" vertical="center"/>
    </xf>
    <xf numFmtId="9" fontId="2" fillId="0" borderId="14" xfId="0" applyNumberFormat="1" applyFont="1" applyBorder="1" applyAlignment="1">
      <alignment horizontal="center" vertical="center"/>
    </xf>
    <xf numFmtId="9" fontId="2" fillId="0" borderId="2" xfId="0" applyNumberFormat="1" applyFont="1" applyBorder="1" applyAlignment="1">
      <alignment horizontal="center" vertical="center"/>
    </xf>
    <xf numFmtId="0" fontId="1" fillId="0" borderId="0" xfId="0" applyFont="1" applyAlignment="1">
      <alignment horizontal="center" vertical="center"/>
    </xf>
    <xf numFmtId="0" fontId="1" fillId="0" borderId="0" xfId="0" applyFont="1" applyBorder="1" applyAlignment="1">
      <alignment horizontal="center" vertical="center"/>
    </xf>
    <xf numFmtId="0" fontId="4" fillId="3" borderId="3"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2" fillId="3" borderId="4" xfId="0" applyFont="1" applyFill="1" applyBorder="1" applyAlignment="1">
      <alignment horizontal="justify" vertical="center" wrapText="1"/>
    </xf>
    <xf numFmtId="0" fontId="2" fillId="3" borderId="1" xfId="0" applyFont="1" applyFill="1" applyBorder="1" applyAlignment="1">
      <alignment horizontal="justify" vertical="center" wrapText="1"/>
    </xf>
    <xf numFmtId="0" fontId="2" fillId="3" borderId="4"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10" xfId="0" applyFont="1" applyFill="1" applyBorder="1" applyAlignment="1">
      <alignment horizontal="center" vertical="center"/>
    </xf>
    <xf numFmtId="0" fontId="2" fillId="3" borderId="11" xfId="0" applyFont="1" applyFill="1" applyBorder="1" applyAlignment="1">
      <alignment horizontal="center" vertical="center"/>
    </xf>
    <xf numFmtId="0" fontId="5" fillId="3" borderId="1" xfId="0" applyFont="1" applyFill="1" applyBorder="1" applyAlignment="1">
      <alignment horizontal="justify" vertical="center" wrapText="1"/>
    </xf>
    <xf numFmtId="0" fontId="5" fillId="3" borderId="7" xfId="0" applyFont="1" applyFill="1" applyBorder="1" applyAlignment="1">
      <alignment horizontal="justify" vertical="center" wrapText="1"/>
    </xf>
    <xf numFmtId="0" fontId="2" fillId="3" borderId="7" xfId="0" applyFont="1" applyFill="1" applyBorder="1" applyAlignment="1">
      <alignment horizontal="center" vertical="center" wrapText="1"/>
    </xf>
    <xf numFmtId="0" fontId="2" fillId="3" borderId="12" xfId="0" applyFont="1" applyFill="1" applyBorder="1" applyAlignment="1">
      <alignment horizontal="center" vertical="center"/>
    </xf>
    <xf numFmtId="0" fontId="2" fillId="0" borderId="20" xfId="0" applyFont="1" applyBorder="1" applyAlignment="1">
      <alignment horizontal="center" vertical="center"/>
    </xf>
    <xf numFmtId="0" fontId="1" fillId="0" borderId="0" xfId="0" applyFont="1" applyAlignment="1">
      <alignment horizontal="center" vertical="center" wrapText="1"/>
    </xf>
    <xf numFmtId="0" fontId="2" fillId="0" borderId="0" xfId="0" applyFont="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7" fillId="5" borderId="0" xfId="0" applyFont="1" applyFill="1" applyBorder="1" applyAlignment="1">
      <alignment horizontal="center" vertical="center"/>
    </xf>
    <xf numFmtId="0" fontId="7" fillId="5" borderId="16" xfId="0" applyFont="1" applyFill="1" applyBorder="1" applyAlignment="1">
      <alignment horizontal="center" vertical="center"/>
    </xf>
    <xf numFmtId="0" fontId="2" fillId="4" borderId="1" xfId="0" applyFont="1" applyFill="1" applyBorder="1" applyAlignment="1">
      <alignment horizontal="justify" vertical="center" wrapText="1"/>
    </xf>
    <xf numFmtId="0" fontId="2" fillId="4" borderId="7" xfId="0" applyFont="1" applyFill="1" applyBorder="1" applyAlignment="1">
      <alignment horizontal="justify" vertical="center" wrapText="1"/>
    </xf>
    <xf numFmtId="0" fontId="2" fillId="4" borderId="1" xfId="0" applyFont="1" applyFill="1" applyBorder="1" applyAlignment="1">
      <alignment horizontal="center" vertical="center" wrapText="1"/>
    </xf>
    <xf numFmtId="0" fontId="2" fillId="4" borderId="7" xfId="0" applyFont="1" applyFill="1" applyBorder="1" applyAlignment="1">
      <alignment horizontal="center" vertical="center" wrapText="1"/>
    </xf>
    <xf numFmtId="0" fontId="2" fillId="4" borderId="11" xfId="0" applyFont="1" applyFill="1" applyBorder="1" applyAlignment="1">
      <alignment horizontal="center" vertical="center"/>
    </xf>
    <xf numFmtId="0" fontId="2" fillId="4" borderId="12" xfId="0" applyFont="1" applyFill="1" applyBorder="1" applyAlignment="1">
      <alignment horizontal="center" vertical="center"/>
    </xf>
    <xf numFmtId="0" fontId="6" fillId="3" borderId="3"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4" fillId="4" borderId="3"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4" fillId="4" borderId="6" xfId="0" applyFont="1" applyFill="1" applyBorder="1" applyAlignment="1">
      <alignment horizontal="center" vertical="center" wrapText="1"/>
    </xf>
    <xf numFmtId="0" fontId="19" fillId="6" borderId="0" xfId="0" applyFont="1" applyFill="1" applyAlignment="1">
      <alignment horizontal="center"/>
    </xf>
    <xf numFmtId="0" fontId="12" fillId="6" borderId="0" xfId="0" applyFont="1" applyFill="1" applyAlignment="1">
      <alignment horizontal="center" wrapText="1"/>
    </xf>
    <xf numFmtId="0" fontId="15" fillId="0" borderId="0" xfId="0" applyFont="1" applyAlignment="1">
      <alignment horizontal="center"/>
    </xf>
    <xf numFmtId="0" fontId="24" fillId="0" borderId="0" xfId="0" applyFont="1" applyAlignment="1">
      <alignment horizontal="center"/>
    </xf>
    <xf numFmtId="0" fontId="16" fillId="7" borderId="0" xfId="2" applyFont="1" applyFill="1" applyBorder="1" applyAlignment="1">
      <alignment horizontal="center"/>
    </xf>
    <xf numFmtId="0" fontId="15" fillId="0" borderId="0" xfId="0" applyFont="1" applyAlignment="1">
      <alignment horizontal="center" vertical="center"/>
    </xf>
    <xf numFmtId="0" fontId="13" fillId="6" borderId="0" xfId="0" applyFont="1" applyFill="1" applyAlignment="1">
      <alignment horizontal="center" wrapText="1"/>
    </xf>
  </cellXfs>
  <cellStyles count="6">
    <cellStyle name="Fecha" xfId="5" xr:uid="{00000000-0005-0000-0000-000000000000}"/>
    <cellStyle name="Normal" xfId="0" builtinId="0"/>
    <cellStyle name="Porcentaje" xfId="1" builtinId="5"/>
    <cellStyle name="Título" xfId="2" builtinId="15"/>
    <cellStyle name="Título 2" xfId="3" builtinId="17"/>
    <cellStyle name="Título 3" xfId="4" builtinId="18"/>
  </cellStyles>
  <dxfs count="15">
    <dxf>
      <numFmt numFmtId="13" formatCode="0%"/>
    </dxf>
    <dxf>
      <numFmt numFmtId="13" formatCode="0%"/>
    </dxf>
    <dxf>
      <font>
        <b val="0"/>
        <i val="0"/>
        <strike val="0"/>
        <condense val="0"/>
        <extend val="0"/>
        <outline val="0"/>
        <shadow val="0"/>
        <u val="none"/>
        <vertAlign val="baseline"/>
        <sz val="11"/>
        <color rgb="FF000000"/>
        <name val="Gill Sans MT"/>
        <scheme val="none"/>
      </font>
      <alignment horizontal="left" vertical="bottom" textRotation="0" wrapText="1" indent="1" justifyLastLine="0" shrinkToFit="0" readingOrder="0"/>
    </dxf>
    <dxf>
      <font>
        <b val="0"/>
        <i val="0"/>
        <strike val="0"/>
        <condense val="0"/>
        <extend val="0"/>
        <outline val="0"/>
        <shadow val="0"/>
        <u val="none"/>
        <vertAlign val="baseline"/>
        <sz val="11"/>
        <color theme="1"/>
        <name val="Calibri"/>
        <scheme val="none"/>
      </font>
      <numFmt numFmtId="13" formatCode="0%"/>
      <alignment horizontal="general" vertical="center" textRotation="0" wrapText="1" indent="0" justifyLastLine="0" shrinkToFit="0" readingOrder="0"/>
    </dxf>
    <dxf>
      <font>
        <b val="0"/>
        <i val="0"/>
        <strike val="0"/>
        <condense val="0"/>
        <extend val="0"/>
        <outline val="0"/>
        <shadow val="0"/>
        <u val="none"/>
        <vertAlign val="baseline"/>
        <sz val="11"/>
        <color rgb="FF000000"/>
        <name val="Gill Sans MT"/>
        <scheme val="none"/>
      </font>
      <alignment horizontal="left" vertical="bottom" textRotation="0" wrapText="1" indent="1" justifyLastLine="0" shrinkToFit="0" readingOrder="0"/>
    </dxf>
    <dxf>
      <font>
        <b val="0"/>
        <i val="0"/>
        <strike val="0"/>
        <condense val="0"/>
        <extend val="0"/>
        <outline val="0"/>
        <shadow val="0"/>
        <u val="none"/>
        <vertAlign val="baseline"/>
        <sz val="11"/>
        <color theme="1"/>
        <name val="Calibri"/>
        <scheme val="none"/>
      </font>
      <alignment horizontal="general" vertical="center" textRotation="0" wrapText="1" indent="0" justifyLastLine="0" shrinkToFit="0" readingOrder="0"/>
    </dxf>
    <dxf>
      <font>
        <b val="0"/>
        <i val="0"/>
        <strike val="0"/>
        <condense val="0"/>
        <extend val="0"/>
        <outline val="0"/>
        <shadow val="0"/>
        <u val="none"/>
        <vertAlign val="baseline"/>
        <sz val="11"/>
        <color rgb="FF000000"/>
        <name val="Gill Sans MT"/>
        <scheme val="none"/>
      </font>
      <alignment horizontal="left" vertical="bottom" textRotation="0" wrapText="1" indent="1" justifyLastLine="0" shrinkToFit="0" readingOrder="0"/>
    </dxf>
    <dxf>
      <protection locked="1" hidden="0"/>
    </dxf>
    <dxf>
      <protection locked="1" hidden="0"/>
    </dxf>
    <dxf>
      <font>
        <strike val="0"/>
        <outline val="0"/>
        <shadow val="0"/>
        <u val="none"/>
        <vertAlign val="baseline"/>
        <sz val="11"/>
        <color rgb="FFFFFFFF"/>
        <name val="Gill Sans MT"/>
        <scheme val="none"/>
      </font>
      <fill>
        <patternFill patternType="solid">
          <fgColor rgb="FF000000"/>
          <bgColor rgb="FF0070C0"/>
        </patternFill>
      </fill>
      <protection locked="1" hidden="0"/>
    </dxf>
    <dxf>
      <font>
        <color rgb="FFDA0000"/>
      </font>
    </dxf>
    <dxf>
      <fill>
        <patternFill>
          <bgColor rgb="FFF0F3D6"/>
        </patternFill>
      </fill>
    </dxf>
    <dxf>
      <font>
        <b val="0"/>
        <i val="0"/>
        <color rgb="FF000000"/>
      </font>
      <fill>
        <patternFill patternType="solid">
          <fgColor rgb="FF62799E"/>
          <bgColor rgb="FFF0F3D6"/>
        </patternFill>
      </fill>
      <border>
        <top style="thin">
          <color rgb="FFFFFFFF"/>
        </top>
      </border>
    </dxf>
    <dxf>
      <font>
        <color rgb="FF355A61"/>
      </font>
      <fill>
        <patternFill patternType="solid">
          <fgColor rgb="FF62799E"/>
          <bgColor rgb="FFB1C9B3"/>
        </patternFill>
      </fill>
      <border>
        <bottom style="thin">
          <color rgb="FFFFFFFF"/>
        </bottom>
      </border>
    </dxf>
    <dxf>
      <font>
        <b val="0"/>
        <i val="0"/>
        <color rgb="FF000000"/>
      </font>
      <fill>
        <patternFill patternType="solid">
          <fgColor auto="1"/>
          <bgColor rgb="FFE9E9E2"/>
        </patternFill>
      </fill>
      <border>
        <left style="thin">
          <color rgb="FFFFFFFF"/>
        </left>
        <right style="thin">
          <color rgb="FFFFFFFF"/>
        </right>
        <top style="thin">
          <color rgb="FFFFFFFF"/>
        </top>
        <bottom style="thin">
          <color rgb="FFFFFFFF"/>
        </bottom>
        <vertical style="thin">
          <color rgb="FFFFFFFF"/>
        </vertical>
        <horizontal style="thin">
          <color rgb="FFFFFFFF"/>
        </horizontal>
      </border>
    </dxf>
  </dxfs>
  <tableStyles count="1" defaultTableStyle="TableStyleMedium2" defaultPivotStyle="PivotStyleLight16">
    <tableStyle name="Presupuesto mensual" pivot="0" count="4" xr9:uid="{00000000-0011-0000-FFFF-FFFF00000000}">
      <tableStyleElement type="wholeTable" dxfId="14"/>
      <tableStyleElement type="headerRow" dxfId="13"/>
      <tableStyleElement type="totalRow" dxfId="12"/>
      <tableStyleElement type="lastColumn" dxfId="11"/>
    </tableStyle>
  </tableStyles>
  <colors>
    <mruColors>
      <color rgb="FFF7FA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23265754402058966"/>
          <c:y val="0.2360239865850102"/>
          <c:w val="0.48290497668373977"/>
          <c:h val="0.69082239720034999"/>
        </c:manualLayout>
      </c:layout>
      <c:doughnutChart>
        <c:varyColors val="1"/>
        <c:dLbls>
          <c:showLegendKey val="0"/>
          <c:showVal val="0"/>
          <c:showCatName val="0"/>
          <c:showSerName val="0"/>
          <c:showPercent val="1"/>
          <c:showBubbleSize val="0"/>
          <c:showLeaderLines val="0"/>
        </c:dLbls>
        <c:firstSliceAng val="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23265754402058966"/>
          <c:y val="0.2360239865850102"/>
          <c:w val="0.48290497668373977"/>
          <c:h val="0.69082239720034999"/>
        </c:manualLayout>
      </c:layout>
      <c:doughnutChart>
        <c:varyColors val="1"/>
        <c:dLbls>
          <c:showLegendKey val="0"/>
          <c:showVal val="0"/>
          <c:showCatName val="0"/>
          <c:showSerName val="0"/>
          <c:showPercent val="1"/>
          <c:showBubbleSize val="0"/>
          <c:showLeaderLines val="0"/>
        </c:dLbls>
        <c:firstSliceAng val="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1" i="0" u="none" strike="noStrike" kern="1200" cap="all" spc="50" baseline="0">
              <a:solidFill>
                <a:schemeClr val="tx1">
                  <a:lumMod val="65000"/>
                  <a:lumOff val="35000"/>
                </a:schemeClr>
              </a:solidFill>
              <a:latin typeface="+mn-lt"/>
              <a:ea typeface="+mn-ea"/>
              <a:cs typeface="+mn-cs"/>
            </a:defRPr>
          </a:pPr>
          <a:endParaRPr lang="es-CO"/>
        </a:p>
      </c:txPr>
    </c:title>
    <c:autoTitleDeleted val="0"/>
    <c:plotArea>
      <c:layout/>
      <c:doughnutChart>
        <c:varyColors val="1"/>
        <c:ser>
          <c:idx val="0"/>
          <c:order val="0"/>
          <c:tx>
            <c:strRef>
              <c:f>'INFORME DE SEGUMIENTO'!$N$11</c:f>
              <c:strCache>
                <c:ptCount val="1"/>
                <c:pt idx="0">
                  <c:v>Vigilar la gestión fiscal con excelencia y articulado con los macroprocesos misionales</c:v>
                </c:pt>
              </c:strCache>
            </c:strRef>
          </c:tx>
          <c:dPt>
            <c:idx val="0"/>
            <c:bubble3D val="0"/>
            <c:spPr>
              <a:solidFill>
                <a:schemeClr val="accent1"/>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B-CBEE-4D8E-BDDB-7125C00DF5D7}"/>
              </c:ext>
            </c:extLst>
          </c:dPt>
          <c:dPt>
            <c:idx val="1"/>
            <c:bubble3D val="0"/>
            <c:spPr>
              <a:solidFill>
                <a:schemeClr val="accent3"/>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C-CBEE-4D8E-BDDB-7125C00DF5D7}"/>
              </c:ext>
            </c:extLst>
          </c:dPt>
          <c:dLbls>
            <c:dLbl>
              <c:idx val="0"/>
              <c:tx>
                <c:rich>
                  <a:bodyPr/>
                  <a:lstStyle/>
                  <a:p>
                    <a:fld id="{DB34BF92-69E7-4427-B3BF-9FFF27F8FF03}" type="VALUE">
                      <a:rPr lang="en-US"/>
                      <a:pPr/>
                      <a:t>[VALOR]</a:t>
                    </a:fld>
                    <a:endParaRPr lang="es-CO"/>
                  </a:p>
                </c:rich>
              </c:tx>
              <c:showLegendKey val="0"/>
              <c:showVal val="0"/>
              <c:showCatName val="0"/>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B-CBEE-4D8E-BDDB-7125C00DF5D7}"/>
                </c:ext>
              </c:extLst>
            </c:dLbl>
            <c:dLbl>
              <c:idx val="1"/>
              <c:tx>
                <c:rich>
                  <a:bodyPr/>
                  <a:lstStyle/>
                  <a:p>
                    <a:fld id="{D6095413-1D45-485F-8265-B0539A06B796}" type="VALUE">
                      <a:rPr lang="en-US"/>
                      <a:pPr/>
                      <a:t>[VALOR]</a:t>
                    </a:fld>
                    <a:endParaRPr lang="es-CO"/>
                  </a:p>
                </c:rich>
              </c:tx>
              <c:showLegendKey val="0"/>
              <c:showVal val="0"/>
              <c:showCatName val="0"/>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C-CBEE-4D8E-BDDB-7125C00DF5D7}"/>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'INFORME DE SEGUMIENTO'!$M$12:$M$13</c:f>
              <c:strCache>
                <c:ptCount val="2"/>
                <c:pt idx="0">
                  <c:v>Avance 1° Semestre
(ejecución acumulada a junio de 2020)</c:v>
                </c:pt>
                <c:pt idx="1">
                  <c:v>Diferencia
(ejecución faltante para completar la meta establecida)</c:v>
                </c:pt>
              </c:strCache>
            </c:strRef>
          </c:cat>
          <c:val>
            <c:numRef>
              <c:f>'INFORME DE SEGUMIENTO'!$N$12:$N$13</c:f>
              <c:numCache>
                <c:formatCode>0%</c:formatCode>
                <c:ptCount val="2"/>
                <c:pt idx="0">
                  <c:v>0.65999999999999992</c:v>
                </c:pt>
                <c:pt idx="1">
                  <c:v>0.34000000000000008</c:v>
                </c:pt>
              </c:numCache>
            </c:numRef>
          </c:val>
          <c:extLst>
            <c:ext xmlns:c16="http://schemas.microsoft.com/office/drawing/2014/chart" uri="{C3380CC4-5D6E-409C-BE32-E72D297353CC}">
              <c16:uniqueId val="{00000000-CBEE-4D8E-BDDB-7125C00DF5D7}"/>
            </c:ext>
          </c:extLst>
        </c:ser>
        <c:dLbls>
          <c:showLegendKey val="0"/>
          <c:showVal val="0"/>
          <c:showCatName val="0"/>
          <c:showSerName val="0"/>
          <c:showPercent val="1"/>
          <c:showBubbleSize val="0"/>
          <c:showLeaderLines val="1"/>
        </c:dLbls>
        <c:firstSliceAng val="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1" i="0" u="none" strike="noStrike" kern="1200" cap="all" spc="50" baseline="0">
              <a:solidFill>
                <a:schemeClr val="tx1">
                  <a:lumMod val="65000"/>
                  <a:lumOff val="35000"/>
                </a:schemeClr>
              </a:solidFill>
              <a:latin typeface="+mn-lt"/>
              <a:ea typeface="+mn-ea"/>
              <a:cs typeface="+mn-cs"/>
            </a:defRPr>
          </a:pPr>
          <a:endParaRPr lang="es-CO"/>
        </a:p>
      </c:txPr>
    </c:title>
    <c:autoTitleDeleted val="0"/>
    <c:plotArea>
      <c:layout/>
      <c:doughnutChart>
        <c:varyColors val="1"/>
        <c:ser>
          <c:idx val="0"/>
          <c:order val="0"/>
          <c:tx>
            <c:strRef>
              <c:f>'INFORME DE SEGUMIENTO'!$O$11</c:f>
              <c:strCache>
                <c:ptCount val="1"/>
                <c:pt idx="0">
                  <c:v>Fortalecimiento del control fiscal participativo con calidad</c:v>
                </c:pt>
              </c:strCache>
            </c:strRef>
          </c:tx>
          <c:dPt>
            <c:idx val="0"/>
            <c:bubble3D val="0"/>
            <c:spPr>
              <a:solidFill>
                <a:schemeClr val="accent1"/>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1-0990-467A-8984-A13E5A4F8233}"/>
              </c:ext>
            </c:extLst>
          </c:dPt>
          <c:dPt>
            <c:idx val="1"/>
            <c:bubble3D val="0"/>
            <c:spPr>
              <a:solidFill>
                <a:schemeClr val="accent3"/>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3-0990-467A-8984-A13E5A4F8233}"/>
              </c:ext>
            </c:extLst>
          </c:dPt>
          <c:dLbls>
            <c:dLbl>
              <c:idx val="0"/>
              <c:tx>
                <c:rich>
                  <a:bodyPr/>
                  <a:lstStyle/>
                  <a:p>
                    <a:fld id="{DB34BF92-69E7-4427-B3BF-9FFF27F8FF03}" type="VALUE">
                      <a:rPr lang="en-US"/>
                      <a:pPr/>
                      <a:t>[VALOR]</a:t>
                    </a:fld>
                    <a:endParaRPr lang="es-CO"/>
                  </a:p>
                </c:rich>
              </c:tx>
              <c:showLegendKey val="0"/>
              <c:showVal val="0"/>
              <c:showCatName val="0"/>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1-0990-467A-8984-A13E5A4F8233}"/>
                </c:ext>
              </c:extLst>
            </c:dLbl>
            <c:dLbl>
              <c:idx val="1"/>
              <c:tx>
                <c:rich>
                  <a:bodyPr/>
                  <a:lstStyle/>
                  <a:p>
                    <a:fld id="{D6095413-1D45-485F-8265-B0539A06B796}" type="VALUE">
                      <a:rPr lang="en-US"/>
                      <a:pPr/>
                      <a:t>[VALOR]</a:t>
                    </a:fld>
                    <a:endParaRPr lang="es-CO"/>
                  </a:p>
                </c:rich>
              </c:tx>
              <c:showLegendKey val="0"/>
              <c:showVal val="0"/>
              <c:showCatName val="0"/>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3-0990-467A-8984-A13E5A4F8233}"/>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'INFORME DE SEGUMIENTO'!$M$12:$M$13</c:f>
              <c:strCache>
                <c:ptCount val="2"/>
                <c:pt idx="0">
                  <c:v>Avance 1° Semestre
(ejecución acumulada a junio de 2020)</c:v>
                </c:pt>
                <c:pt idx="1">
                  <c:v>Diferencia
(ejecución faltante para completar la meta establecida)</c:v>
                </c:pt>
              </c:strCache>
            </c:strRef>
          </c:cat>
          <c:val>
            <c:numRef>
              <c:f>'INFORME DE SEGUMIENTO'!$O$12:$O$13</c:f>
              <c:numCache>
                <c:formatCode>0%</c:formatCode>
                <c:ptCount val="2"/>
                <c:pt idx="0">
                  <c:v>0.755</c:v>
                </c:pt>
                <c:pt idx="1">
                  <c:v>0.245</c:v>
                </c:pt>
              </c:numCache>
            </c:numRef>
          </c:val>
          <c:extLst>
            <c:ext xmlns:c16="http://schemas.microsoft.com/office/drawing/2014/chart" uri="{C3380CC4-5D6E-409C-BE32-E72D297353CC}">
              <c16:uniqueId val="{00000004-0990-467A-8984-A13E5A4F8233}"/>
            </c:ext>
          </c:extLst>
        </c:ser>
        <c:dLbls>
          <c:showLegendKey val="0"/>
          <c:showVal val="0"/>
          <c:showCatName val="0"/>
          <c:showSerName val="0"/>
          <c:showPercent val="1"/>
          <c:showBubbleSize val="0"/>
          <c:showLeaderLines val="1"/>
        </c:dLbls>
        <c:firstSliceAng val="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1" i="0" u="none" strike="noStrike" kern="1200" cap="all" spc="50" baseline="0">
              <a:solidFill>
                <a:schemeClr val="tx1">
                  <a:lumMod val="65000"/>
                  <a:lumOff val="35000"/>
                </a:schemeClr>
              </a:solidFill>
              <a:latin typeface="+mn-lt"/>
              <a:ea typeface="+mn-ea"/>
              <a:cs typeface="+mn-cs"/>
            </a:defRPr>
          </a:pPr>
          <a:endParaRPr lang="es-CO"/>
        </a:p>
      </c:txPr>
    </c:title>
    <c:autoTitleDeleted val="0"/>
    <c:plotArea>
      <c:layout/>
      <c:doughnutChart>
        <c:varyColors val="1"/>
        <c:ser>
          <c:idx val="0"/>
          <c:order val="0"/>
          <c:tx>
            <c:strRef>
              <c:f>'INFORME DE SEGUMIENTO'!$P$11</c:f>
              <c:strCache>
                <c:ptCount val="1"/>
                <c:pt idx="0">
                  <c:v>Fortalecer el talento humano, asegurar el funcionamiento y la organización de la contraloría departamental del Guaviare para el logro de los resultados</c:v>
                </c:pt>
              </c:strCache>
            </c:strRef>
          </c:tx>
          <c:dPt>
            <c:idx val="0"/>
            <c:bubble3D val="0"/>
            <c:spPr>
              <a:solidFill>
                <a:schemeClr val="accent1"/>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1-1172-484C-8DC1-C1ED4B977108}"/>
              </c:ext>
            </c:extLst>
          </c:dPt>
          <c:dPt>
            <c:idx val="1"/>
            <c:bubble3D val="0"/>
            <c:spPr>
              <a:solidFill>
                <a:schemeClr val="accent3"/>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3-1172-484C-8DC1-C1ED4B977108}"/>
              </c:ext>
            </c:extLst>
          </c:dPt>
          <c:dLbls>
            <c:dLbl>
              <c:idx val="0"/>
              <c:tx>
                <c:rich>
                  <a:bodyPr/>
                  <a:lstStyle/>
                  <a:p>
                    <a:fld id="{DB34BF92-69E7-4427-B3BF-9FFF27F8FF03}" type="VALUE">
                      <a:rPr lang="en-US"/>
                      <a:pPr/>
                      <a:t>[VALOR]</a:t>
                    </a:fld>
                    <a:endParaRPr lang="es-CO"/>
                  </a:p>
                </c:rich>
              </c:tx>
              <c:showLegendKey val="0"/>
              <c:showVal val="0"/>
              <c:showCatName val="0"/>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1-1172-484C-8DC1-C1ED4B977108}"/>
                </c:ext>
              </c:extLst>
            </c:dLbl>
            <c:dLbl>
              <c:idx val="1"/>
              <c:tx>
                <c:rich>
                  <a:bodyPr/>
                  <a:lstStyle/>
                  <a:p>
                    <a:fld id="{D6095413-1D45-485F-8265-B0539A06B796}" type="VALUE">
                      <a:rPr lang="en-US"/>
                      <a:pPr/>
                      <a:t>[VALOR]</a:t>
                    </a:fld>
                    <a:endParaRPr lang="es-CO"/>
                  </a:p>
                </c:rich>
              </c:tx>
              <c:showLegendKey val="0"/>
              <c:showVal val="0"/>
              <c:showCatName val="0"/>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3-1172-484C-8DC1-C1ED4B977108}"/>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'INFORME DE SEGUMIENTO'!$M$12:$M$13</c:f>
              <c:strCache>
                <c:ptCount val="2"/>
                <c:pt idx="0">
                  <c:v>Avance 1° Semestre
(ejecución acumulada a junio de 2020)</c:v>
                </c:pt>
                <c:pt idx="1">
                  <c:v>Diferencia
(ejecución faltante para completar la meta establecida)</c:v>
                </c:pt>
              </c:strCache>
            </c:strRef>
          </c:cat>
          <c:val>
            <c:numRef>
              <c:f>'INFORME DE SEGUMIENTO'!$P$12:$P$13</c:f>
              <c:numCache>
                <c:formatCode>0%</c:formatCode>
                <c:ptCount val="2"/>
                <c:pt idx="0">
                  <c:v>0.69</c:v>
                </c:pt>
                <c:pt idx="1">
                  <c:v>0.31000000000000005</c:v>
                </c:pt>
              </c:numCache>
            </c:numRef>
          </c:val>
          <c:extLst>
            <c:ext xmlns:c16="http://schemas.microsoft.com/office/drawing/2014/chart" uri="{C3380CC4-5D6E-409C-BE32-E72D297353CC}">
              <c16:uniqueId val="{00000004-1172-484C-8DC1-C1ED4B977108}"/>
            </c:ext>
          </c:extLst>
        </c:ser>
        <c:dLbls>
          <c:showLegendKey val="0"/>
          <c:showVal val="0"/>
          <c:showCatName val="0"/>
          <c:showSerName val="0"/>
          <c:showPercent val="1"/>
          <c:showBubbleSize val="0"/>
          <c:showLeaderLines val="1"/>
        </c:dLbls>
        <c:firstSliceAng val="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all" spc="50" baseline="0">
                <a:solidFill>
                  <a:schemeClr val="tx1">
                    <a:lumMod val="65000"/>
                    <a:lumOff val="35000"/>
                  </a:schemeClr>
                </a:solidFill>
                <a:latin typeface="+mn-lt"/>
                <a:ea typeface="+mn-ea"/>
                <a:cs typeface="+mn-cs"/>
              </a:defRPr>
            </a:pPr>
            <a:r>
              <a:rPr lang="en-US"/>
              <a:t>Total de la ejecución acumulada a JUNIO de 2021</a:t>
            </a:r>
          </a:p>
        </c:rich>
      </c:tx>
      <c:overlay val="0"/>
      <c:spPr>
        <a:noFill/>
        <a:ln>
          <a:noFill/>
        </a:ln>
        <a:effectLst/>
      </c:spPr>
      <c:txPr>
        <a:bodyPr rot="0" spcFirstLastPara="1" vertOverflow="ellipsis" vert="horz" wrap="square" anchor="ctr" anchorCtr="1"/>
        <a:lstStyle/>
        <a:p>
          <a:pPr>
            <a:defRPr sz="1400" b="1" i="0" u="none" strike="noStrike" kern="1200" cap="all" spc="50" baseline="0">
              <a:solidFill>
                <a:schemeClr val="tx1">
                  <a:lumMod val="65000"/>
                  <a:lumOff val="35000"/>
                </a:schemeClr>
              </a:solidFill>
              <a:latin typeface="+mn-lt"/>
              <a:ea typeface="+mn-ea"/>
              <a:cs typeface="+mn-cs"/>
            </a:defRPr>
          </a:pPr>
          <a:endParaRPr lang="es-CO"/>
        </a:p>
      </c:txPr>
    </c:title>
    <c:autoTitleDeleted val="0"/>
    <c:plotArea>
      <c:layout/>
      <c:doughnutChart>
        <c:varyColors val="1"/>
        <c:ser>
          <c:idx val="0"/>
          <c:order val="0"/>
          <c:tx>
            <c:strRef>
              <c:f>'INFORME DE SEGUMIENTO'!$Q$11</c:f>
              <c:strCache>
                <c:ptCount val="1"/>
                <c:pt idx="0">
                  <c:v>Total de la ejecución acumulada a junio de 2020)</c:v>
                </c:pt>
              </c:strCache>
            </c:strRef>
          </c:tx>
          <c:dPt>
            <c:idx val="0"/>
            <c:bubble3D val="0"/>
            <c:spPr>
              <a:solidFill>
                <a:schemeClr val="accent1"/>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1-36AC-4668-A5F0-BDBDE05D270C}"/>
              </c:ext>
            </c:extLst>
          </c:dPt>
          <c:dPt>
            <c:idx val="1"/>
            <c:bubble3D val="0"/>
            <c:spPr>
              <a:solidFill>
                <a:schemeClr val="accent3"/>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3-36AC-4668-A5F0-BDBDE05D270C}"/>
              </c:ext>
            </c:extLst>
          </c:dPt>
          <c:dLbls>
            <c:dLbl>
              <c:idx val="0"/>
              <c:tx>
                <c:rich>
                  <a:bodyPr/>
                  <a:lstStyle/>
                  <a:p>
                    <a:fld id="{DB34BF92-69E7-4427-B3BF-9FFF27F8FF03}" type="VALUE">
                      <a:rPr lang="en-US"/>
                      <a:pPr/>
                      <a:t>[VALOR]</a:t>
                    </a:fld>
                    <a:endParaRPr lang="es-CO"/>
                  </a:p>
                </c:rich>
              </c:tx>
              <c:showLegendKey val="0"/>
              <c:showVal val="0"/>
              <c:showCatName val="0"/>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1-36AC-4668-A5F0-BDBDE05D270C}"/>
                </c:ext>
              </c:extLst>
            </c:dLbl>
            <c:dLbl>
              <c:idx val="1"/>
              <c:tx>
                <c:rich>
                  <a:bodyPr/>
                  <a:lstStyle/>
                  <a:p>
                    <a:fld id="{D6095413-1D45-485F-8265-B0539A06B796}" type="VALUE">
                      <a:rPr lang="en-US"/>
                      <a:pPr/>
                      <a:t>[VALOR]</a:t>
                    </a:fld>
                    <a:endParaRPr lang="es-CO"/>
                  </a:p>
                </c:rich>
              </c:tx>
              <c:showLegendKey val="0"/>
              <c:showVal val="0"/>
              <c:showCatName val="0"/>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3-36AC-4668-A5F0-BDBDE05D270C}"/>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'INFORME DE SEGUMIENTO'!$M$12:$M$13</c:f>
              <c:strCache>
                <c:ptCount val="2"/>
                <c:pt idx="0">
                  <c:v>Avance 1° Semestre
(ejecución acumulada a junio de 2020)</c:v>
                </c:pt>
                <c:pt idx="1">
                  <c:v>Diferencia
(ejecución faltante para completar la meta establecida)</c:v>
                </c:pt>
              </c:strCache>
            </c:strRef>
          </c:cat>
          <c:val>
            <c:numRef>
              <c:f>'INFORME DE SEGUMIENTO'!$Q$12:$Q$13</c:f>
              <c:numCache>
                <c:formatCode>0%</c:formatCode>
                <c:ptCount val="2"/>
                <c:pt idx="0">
                  <c:v>0.70166666666666666</c:v>
                </c:pt>
                <c:pt idx="1">
                  <c:v>0.29833333333333339</c:v>
                </c:pt>
              </c:numCache>
            </c:numRef>
          </c:val>
          <c:extLst>
            <c:ext xmlns:c16="http://schemas.microsoft.com/office/drawing/2014/chart" uri="{C3380CC4-5D6E-409C-BE32-E72D297353CC}">
              <c16:uniqueId val="{00000004-36AC-4668-A5F0-BDBDE05D270C}"/>
            </c:ext>
          </c:extLst>
        </c:ser>
        <c:dLbls>
          <c:showLegendKey val="0"/>
          <c:showVal val="0"/>
          <c:showCatName val="0"/>
          <c:showSerName val="0"/>
          <c:showPercent val="1"/>
          <c:showBubbleSize val="0"/>
          <c:showLeaderLines val="1"/>
        </c:dLbls>
        <c:firstSliceAng val="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stacked"/>
        <c:varyColors val="0"/>
        <c:ser>
          <c:idx val="0"/>
          <c:order val="0"/>
          <c:tx>
            <c:strRef>
              <c:f>'INFORME DE SEGUMIENTO'!$E$11</c:f>
              <c:strCache>
                <c:ptCount val="1"/>
                <c:pt idx="0">
                  <c:v>Avance 2° trimestre 
(ejecución acumulada a JUNIO de 2021)</c:v>
                </c:pt>
              </c:strCache>
            </c:strRef>
          </c:tx>
          <c:spPr>
            <a:solidFill>
              <a:schemeClr val="accent1"/>
            </a:solidFill>
            <a:ln>
              <a:noFill/>
            </a:ln>
            <a:effectLst/>
          </c:spPr>
          <c:invertIfNegative val="0"/>
          <c:cat>
            <c:strRef>
              <c:f>'INFORME DE SEGUMIENTO'!$B$12:$B$15</c:f>
              <c:strCache>
                <c:ptCount val="4"/>
                <c:pt idx="0">
                  <c:v>Vigilar la gestión fiscal con excelencia y articulado con los macroprocesos misionales</c:v>
                </c:pt>
                <c:pt idx="1">
                  <c:v>Fortalecimiento del control fiscal participativo con calidad</c:v>
                </c:pt>
                <c:pt idx="2">
                  <c:v>Fortalecer el talento humano, asegurar el funcionamiento y la organización de la contraloría departamental del Guaviare para el logro de los resultados</c:v>
                </c:pt>
                <c:pt idx="3">
                  <c:v>Total Porcentual</c:v>
                </c:pt>
              </c:strCache>
            </c:strRef>
          </c:cat>
          <c:val>
            <c:numRef>
              <c:f>'INFORME DE SEGUMIENTO'!$E$12:$E$15</c:f>
              <c:numCache>
                <c:formatCode>0%</c:formatCode>
                <c:ptCount val="4"/>
                <c:pt idx="0">
                  <c:v>0.65999999999999992</c:v>
                </c:pt>
                <c:pt idx="1">
                  <c:v>0.755</c:v>
                </c:pt>
                <c:pt idx="2">
                  <c:v>0.69</c:v>
                </c:pt>
                <c:pt idx="3">
                  <c:v>0.70166666666666666</c:v>
                </c:pt>
              </c:numCache>
            </c:numRef>
          </c:val>
          <c:extLst>
            <c:ext xmlns:c16="http://schemas.microsoft.com/office/drawing/2014/chart" uri="{C3380CC4-5D6E-409C-BE32-E72D297353CC}">
              <c16:uniqueId val="{00000000-4528-4B81-940B-863EFD4B8279}"/>
            </c:ext>
          </c:extLst>
        </c:ser>
        <c:ser>
          <c:idx val="1"/>
          <c:order val="1"/>
          <c:tx>
            <c:strRef>
              <c:f>'INFORME DE SEGUMIENTO'!$F$11</c:f>
              <c:strCache>
                <c:ptCount val="1"/>
                <c:pt idx="0">
                  <c:v>Diferencia
(ejecución faltante para completar la meta establecida)</c:v>
                </c:pt>
              </c:strCache>
            </c:strRef>
          </c:tx>
          <c:spPr>
            <a:solidFill>
              <a:schemeClr val="accent3"/>
            </a:solidFill>
            <a:ln>
              <a:noFill/>
            </a:ln>
            <a:effectLst/>
          </c:spPr>
          <c:invertIfNegative val="0"/>
          <c:cat>
            <c:strRef>
              <c:f>'INFORME DE SEGUMIENTO'!$B$12:$B$15</c:f>
              <c:strCache>
                <c:ptCount val="4"/>
                <c:pt idx="0">
                  <c:v>Vigilar la gestión fiscal con excelencia y articulado con los macroprocesos misionales</c:v>
                </c:pt>
                <c:pt idx="1">
                  <c:v>Fortalecimiento del control fiscal participativo con calidad</c:v>
                </c:pt>
                <c:pt idx="2">
                  <c:v>Fortalecer el talento humano, asegurar el funcionamiento y la organización de la contraloría departamental del Guaviare para el logro de los resultados</c:v>
                </c:pt>
                <c:pt idx="3">
                  <c:v>Total Porcentual</c:v>
                </c:pt>
              </c:strCache>
            </c:strRef>
          </c:cat>
          <c:val>
            <c:numRef>
              <c:f>'INFORME DE SEGUMIENTO'!$F$12:$F$15</c:f>
              <c:numCache>
                <c:formatCode>0%</c:formatCode>
                <c:ptCount val="4"/>
                <c:pt idx="0">
                  <c:v>0.34000000000000008</c:v>
                </c:pt>
                <c:pt idx="1">
                  <c:v>0.245</c:v>
                </c:pt>
                <c:pt idx="2">
                  <c:v>0.31000000000000005</c:v>
                </c:pt>
                <c:pt idx="3">
                  <c:v>0.29833333333333339</c:v>
                </c:pt>
              </c:numCache>
            </c:numRef>
          </c:val>
          <c:extLst>
            <c:ext xmlns:c16="http://schemas.microsoft.com/office/drawing/2014/chart" uri="{C3380CC4-5D6E-409C-BE32-E72D297353CC}">
              <c16:uniqueId val="{00000001-4528-4B81-940B-863EFD4B8279}"/>
            </c:ext>
          </c:extLst>
        </c:ser>
        <c:dLbls>
          <c:showLegendKey val="0"/>
          <c:showVal val="0"/>
          <c:showCatName val="0"/>
          <c:showSerName val="0"/>
          <c:showPercent val="0"/>
          <c:showBubbleSize val="0"/>
        </c:dLbls>
        <c:gapWidth val="150"/>
        <c:overlap val="100"/>
        <c:axId val="1228523807"/>
        <c:axId val="1103144959"/>
      </c:barChart>
      <c:catAx>
        <c:axId val="1228523807"/>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s-CO"/>
          </a:p>
        </c:txPr>
        <c:crossAx val="1103144959"/>
        <c:crosses val="autoZero"/>
        <c:auto val="1"/>
        <c:lblAlgn val="ctr"/>
        <c:lblOffset val="100"/>
        <c:noMultiLvlLbl val="0"/>
      </c:catAx>
      <c:valAx>
        <c:axId val="1103144959"/>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228523807"/>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8">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900" b="1"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scene3d>
        <a:camera prst="orthographicFront"/>
        <a:lightRig rig="brightRoom" dir="t"/>
      </a:scene3d>
      <a:sp3d prstMaterial="flat">
        <a:bevelT w="50800" h="101600" prst="angle"/>
        <a:contourClr>
          <a:srgbClr val="000000"/>
        </a:contourClr>
      </a:sp3d>
    </cs:spPr>
  </cs:dataPoint>
  <cs:dataPoint3D>
    <cs:lnRef idx="0"/>
    <cs:fillRef idx="0">
      <cs:styleClr val="auto"/>
    </cs:fillRef>
    <cs:effectRef idx="0"/>
    <cs:fontRef idx="minor">
      <a:schemeClr val="tx1"/>
    </cs:fontRef>
    <cs:spPr>
      <a:solidFill>
        <a:schemeClr val="phClr"/>
      </a:solidFill>
      <a:ln w="1905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1" i="0" kern="1200" cap="all" spc="5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8">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900" b="1"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scene3d>
        <a:camera prst="orthographicFront"/>
        <a:lightRig rig="brightRoom" dir="t"/>
      </a:scene3d>
      <a:sp3d prstMaterial="flat">
        <a:bevelT w="50800" h="101600" prst="angle"/>
        <a:contourClr>
          <a:srgbClr val="000000"/>
        </a:contourClr>
      </a:sp3d>
    </cs:spPr>
  </cs:dataPoint>
  <cs:dataPoint3D>
    <cs:lnRef idx="0"/>
    <cs:fillRef idx="0">
      <cs:styleClr val="auto"/>
    </cs:fillRef>
    <cs:effectRef idx="0"/>
    <cs:fontRef idx="minor">
      <a:schemeClr val="tx1"/>
    </cs:fontRef>
    <cs:spPr>
      <a:solidFill>
        <a:schemeClr val="phClr"/>
      </a:solidFill>
      <a:ln w="1905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1" i="0" kern="1200" cap="all" spc="5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8">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900" b="1"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scene3d>
        <a:camera prst="orthographicFront"/>
        <a:lightRig rig="brightRoom" dir="t"/>
      </a:scene3d>
      <a:sp3d prstMaterial="flat">
        <a:bevelT w="50800" h="101600" prst="angle"/>
        <a:contourClr>
          <a:srgbClr val="000000"/>
        </a:contourClr>
      </a:sp3d>
    </cs:spPr>
  </cs:dataPoint>
  <cs:dataPoint3D>
    <cs:lnRef idx="0"/>
    <cs:fillRef idx="0">
      <cs:styleClr val="auto"/>
    </cs:fillRef>
    <cs:effectRef idx="0"/>
    <cs:fontRef idx="minor">
      <a:schemeClr val="tx1"/>
    </cs:fontRef>
    <cs:spPr>
      <a:solidFill>
        <a:schemeClr val="phClr"/>
      </a:solidFill>
      <a:ln w="1905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1" i="0" kern="1200" cap="all" spc="5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8">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900" b="1"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scene3d>
        <a:camera prst="orthographicFront"/>
        <a:lightRig rig="brightRoom" dir="t"/>
      </a:scene3d>
      <a:sp3d prstMaterial="flat">
        <a:bevelT w="50800" h="101600" prst="angle"/>
        <a:contourClr>
          <a:srgbClr val="000000"/>
        </a:contourClr>
      </a:sp3d>
    </cs:spPr>
  </cs:dataPoint>
  <cs:dataPoint3D>
    <cs:lnRef idx="0"/>
    <cs:fillRef idx="0">
      <cs:styleClr val="auto"/>
    </cs:fillRef>
    <cs:effectRef idx="0"/>
    <cs:fontRef idx="minor">
      <a:schemeClr val="tx1"/>
    </cs:fontRef>
    <cs:spPr>
      <a:solidFill>
        <a:schemeClr val="phClr"/>
      </a:solidFill>
      <a:ln w="1905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1" i="0" kern="1200" cap="all" spc="5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8">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900" b="1"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scene3d>
        <a:camera prst="orthographicFront"/>
        <a:lightRig rig="brightRoom" dir="t"/>
      </a:scene3d>
      <a:sp3d prstMaterial="flat">
        <a:bevelT w="50800" h="101600" prst="angle"/>
        <a:contourClr>
          <a:srgbClr val="000000"/>
        </a:contourClr>
      </a:sp3d>
    </cs:spPr>
  </cs:dataPoint>
  <cs:dataPoint3D>
    <cs:lnRef idx="0"/>
    <cs:fillRef idx="0">
      <cs:styleClr val="auto"/>
    </cs:fillRef>
    <cs:effectRef idx="0"/>
    <cs:fontRef idx="minor">
      <a:schemeClr val="tx1"/>
    </cs:fontRef>
    <cs:spPr>
      <a:solidFill>
        <a:schemeClr val="phClr"/>
      </a:solidFill>
      <a:ln w="1905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1" i="0" kern="1200" cap="all" spc="5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58">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900" b="1"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scene3d>
        <a:camera prst="orthographicFront"/>
        <a:lightRig rig="brightRoom" dir="t"/>
      </a:scene3d>
      <a:sp3d prstMaterial="flat">
        <a:bevelT w="50800" h="101600" prst="angle"/>
        <a:contourClr>
          <a:srgbClr val="000000"/>
        </a:contourClr>
      </a:sp3d>
    </cs:spPr>
  </cs:dataPoint>
  <cs:dataPoint3D>
    <cs:lnRef idx="0"/>
    <cs:fillRef idx="0">
      <cs:styleClr val="auto"/>
    </cs:fillRef>
    <cs:effectRef idx="0"/>
    <cs:fontRef idx="minor">
      <a:schemeClr val="tx1"/>
    </cs:fontRef>
    <cs:spPr>
      <a:solidFill>
        <a:schemeClr val="phClr"/>
      </a:solidFill>
      <a:ln w="1905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1" i="0" kern="1200" cap="all" spc="5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8" Type="http://schemas.openxmlformats.org/officeDocument/2006/relationships/chart" Target="../charts/chart7.xml"/><Relationship Id="rId3" Type="http://schemas.openxmlformats.org/officeDocument/2006/relationships/chart" Target="../charts/chart2.xml"/><Relationship Id="rId7" Type="http://schemas.openxmlformats.org/officeDocument/2006/relationships/chart" Target="../charts/chart6.xml"/><Relationship Id="rId2" Type="http://schemas.openxmlformats.org/officeDocument/2006/relationships/chart" Target="../charts/chart1.xml"/><Relationship Id="rId1" Type="http://schemas.openxmlformats.org/officeDocument/2006/relationships/image" Target="../media/image2.png"/><Relationship Id="rId6" Type="http://schemas.openxmlformats.org/officeDocument/2006/relationships/chart" Target="../charts/chart5.xml"/><Relationship Id="rId5" Type="http://schemas.openxmlformats.org/officeDocument/2006/relationships/chart" Target="../charts/chart4.xml"/><Relationship Id="rId4"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editAs="oneCell">
    <xdr:from>
      <xdr:col>1</xdr:col>
      <xdr:colOff>184669</xdr:colOff>
      <xdr:row>0</xdr:row>
      <xdr:rowOff>29158</xdr:rowOff>
    </xdr:from>
    <xdr:to>
      <xdr:col>1</xdr:col>
      <xdr:colOff>612322</xdr:colOff>
      <xdr:row>2</xdr:row>
      <xdr:rowOff>145791</xdr:rowOff>
    </xdr:to>
    <xdr:pic>
      <xdr:nvPicPr>
        <xdr:cNvPr id="2" name="Imagen 1">
          <a:extLst>
            <a:ext uri="{FF2B5EF4-FFF2-40B4-BE49-F238E27FC236}">
              <a16:creationId xmlns:a16="http://schemas.microsoft.com/office/drawing/2014/main" id="{00000000-0008-0000-0000-000002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5492" t="10243" r="15067" b="13232"/>
        <a:stretch/>
      </xdr:blipFill>
      <xdr:spPr bwMode="auto">
        <a:xfrm>
          <a:off x="485970" y="29158"/>
          <a:ext cx="427653" cy="524847"/>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106099</xdr:colOff>
      <xdr:row>1</xdr:row>
      <xdr:rowOff>19050</xdr:rowOff>
    </xdr:from>
    <xdr:to>
      <xdr:col>1</xdr:col>
      <xdr:colOff>1026149</xdr:colOff>
      <xdr:row>5</xdr:row>
      <xdr:rowOff>66675</xdr:rowOff>
    </xdr:to>
    <xdr:pic>
      <xdr:nvPicPr>
        <xdr:cNvPr id="2" name="Imagen 1">
          <a:extLst>
            <a:ext uri="{FF2B5EF4-FFF2-40B4-BE49-F238E27FC236}">
              <a16:creationId xmlns:a16="http://schemas.microsoft.com/office/drawing/2014/main" id="{E64FB5E3-C24B-48D4-AFED-CDBBE0A4FFF0}"/>
            </a:ext>
          </a:extLst>
        </xdr:cNvPr>
        <xdr:cNvPicPr>
          <a:picLocks noChangeAspect="1"/>
        </xdr:cNvPicPr>
      </xdr:nvPicPr>
      <xdr:blipFill rotWithShape="1">
        <a:blip xmlns:r="http://schemas.openxmlformats.org/officeDocument/2006/relationships" r:embed="rId1"/>
        <a:srcRect t="8940" r="2857" b="10592"/>
        <a:stretch/>
      </xdr:blipFill>
      <xdr:spPr>
        <a:xfrm>
          <a:off x="106099" y="238125"/>
          <a:ext cx="1234375" cy="1009650"/>
        </a:xfrm>
        <a:prstGeom prst="rect">
          <a:avLst/>
        </a:prstGeom>
      </xdr:spPr>
    </xdr:pic>
    <xdr:clientData/>
  </xdr:twoCellAnchor>
  <xdr:twoCellAnchor>
    <xdr:from>
      <xdr:col>0</xdr:col>
      <xdr:colOff>295275</xdr:colOff>
      <xdr:row>15</xdr:row>
      <xdr:rowOff>104775</xdr:rowOff>
    </xdr:from>
    <xdr:to>
      <xdr:col>4</xdr:col>
      <xdr:colOff>1400175</xdr:colOff>
      <xdr:row>16</xdr:row>
      <xdr:rowOff>2486025</xdr:rowOff>
    </xdr:to>
    <xdr:graphicFrame macro="">
      <xdr:nvGraphicFramePr>
        <xdr:cNvPr id="4" name="Gráfico 3">
          <a:extLst>
            <a:ext uri="{FF2B5EF4-FFF2-40B4-BE49-F238E27FC236}">
              <a16:creationId xmlns:a16="http://schemas.microsoft.com/office/drawing/2014/main" id="{D832CC06-AF28-4BB0-A665-EDDBFC225CE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1133475</xdr:colOff>
      <xdr:row>15</xdr:row>
      <xdr:rowOff>104775</xdr:rowOff>
    </xdr:from>
    <xdr:to>
      <xdr:col>6</xdr:col>
      <xdr:colOff>1600200</xdr:colOff>
      <xdr:row>17</xdr:row>
      <xdr:rowOff>0</xdr:rowOff>
    </xdr:to>
    <xdr:graphicFrame macro="">
      <xdr:nvGraphicFramePr>
        <xdr:cNvPr id="5" name="Gráfico 4">
          <a:extLst>
            <a:ext uri="{FF2B5EF4-FFF2-40B4-BE49-F238E27FC236}">
              <a16:creationId xmlns:a16="http://schemas.microsoft.com/office/drawing/2014/main" id="{B37AF617-3A32-4842-BB5A-B59E6352E8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223837</xdr:colOff>
      <xdr:row>16</xdr:row>
      <xdr:rowOff>9525</xdr:rowOff>
    </xdr:from>
    <xdr:to>
      <xdr:col>5</xdr:col>
      <xdr:colOff>76200</xdr:colOff>
      <xdr:row>17</xdr:row>
      <xdr:rowOff>723900</xdr:rowOff>
    </xdr:to>
    <xdr:graphicFrame macro="">
      <xdr:nvGraphicFramePr>
        <xdr:cNvPr id="6" name="Gráfico 5">
          <a:extLst>
            <a:ext uri="{FF2B5EF4-FFF2-40B4-BE49-F238E27FC236}">
              <a16:creationId xmlns:a16="http://schemas.microsoft.com/office/drawing/2014/main" id="{41347873-27F9-48B0-8F67-AE7BF0E0676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1104900</xdr:colOff>
      <xdr:row>16</xdr:row>
      <xdr:rowOff>9525</xdr:rowOff>
    </xdr:from>
    <xdr:to>
      <xdr:col>7</xdr:col>
      <xdr:colOff>147638</xdr:colOff>
      <xdr:row>17</xdr:row>
      <xdr:rowOff>723900</xdr:rowOff>
    </xdr:to>
    <xdr:graphicFrame macro="">
      <xdr:nvGraphicFramePr>
        <xdr:cNvPr id="8" name="Gráfico 7">
          <a:extLst>
            <a:ext uri="{FF2B5EF4-FFF2-40B4-BE49-F238E27FC236}">
              <a16:creationId xmlns:a16="http://schemas.microsoft.com/office/drawing/2014/main" id="{694823A3-0F05-4A50-88AF-970714DD175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100012</xdr:colOff>
      <xdr:row>17</xdr:row>
      <xdr:rowOff>781050</xdr:rowOff>
    </xdr:from>
    <xdr:to>
      <xdr:col>4</xdr:col>
      <xdr:colOff>1457325</xdr:colOff>
      <xdr:row>18</xdr:row>
      <xdr:rowOff>1495425</xdr:rowOff>
    </xdr:to>
    <xdr:graphicFrame macro="">
      <xdr:nvGraphicFramePr>
        <xdr:cNvPr id="9" name="Gráfico 8">
          <a:extLst>
            <a:ext uri="{FF2B5EF4-FFF2-40B4-BE49-F238E27FC236}">
              <a16:creationId xmlns:a16="http://schemas.microsoft.com/office/drawing/2014/main" id="{88007507-35A5-4D91-B4EC-2F92086F2D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xdr:col>
      <xdr:colOff>981075</xdr:colOff>
      <xdr:row>17</xdr:row>
      <xdr:rowOff>781050</xdr:rowOff>
    </xdr:from>
    <xdr:to>
      <xdr:col>7</xdr:col>
      <xdr:colOff>23813</xdr:colOff>
      <xdr:row>18</xdr:row>
      <xdr:rowOff>1495425</xdr:rowOff>
    </xdr:to>
    <xdr:graphicFrame macro="">
      <xdr:nvGraphicFramePr>
        <xdr:cNvPr id="10" name="Gráfico 9">
          <a:extLst>
            <a:ext uri="{FF2B5EF4-FFF2-40B4-BE49-F238E27FC236}">
              <a16:creationId xmlns:a16="http://schemas.microsoft.com/office/drawing/2014/main" id="{A4C212DF-6AE8-42F4-8318-A7672BC09A8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257174</xdr:colOff>
      <xdr:row>18</xdr:row>
      <xdr:rowOff>1714499</xdr:rowOff>
    </xdr:from>
    <xdr:to>
      <xdr:col>7</xdr:col>
      <xdr:colOff>123824</xdr:colOff>
      <xdr:row>30</xdr:row>
      <xdr:rowOff>57150</xdr:rowOff>
    </xdr:to>
    <xdr:graphicFrame macro="">
      <xdr:nvGraphicFramePr>
        <xdr:cNvPr id="11" name="Gráfico 10">
          <a:extLst>
            <a:ext uri="{FF2B5EF4-FFF2-40B4-BE49-F238E27FC236}">
              <a16:creationId xmlns:a16="http://schemas.microsoft.com/office/drawing/2014/main" id="{B2E5E481-5E52-4BBB-B8B8-7F8E934D6AD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AF-NOHE\Users\Public\PLAN%20ACCION\PLAN%20DE%20ACCI&#211;N%202020%20%201%20AVANC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ESTRATEGICO"/>
      <sheetName val="CONTROL FISCAL"/>
      <sheetName val="PARTICIPACION CIUDADANA"/>
      <sheetName val="DIRECCION ADMINIST Y FINANCIERA"/>
      <sheetName val="CONTROL INTERNO DE GESTION"/>
      <sheetName val="SEGUIMIENTO AL AVANCE"/>
    </sheetNames>
    <sheetDataSet>
      <sheetData sheetId="0"/>
      <sheetData sheetId="1"/>
      <sheetData sheetId="2"/>
      <sheetData sheetId="3"/>
      <sheetData sheetId="4"/>
      <sheetData sheetId="5"/>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otales" displayName="Totales" ref="B11:G15" totalsRowShown="0" headerRowDxfId="9" dataDxfId="8" totalsRowDxfId="7">
  <tableColumns count="6">
    <tableColumn id="1" xr3:uid="{00000000-0010-0000-0000-000001000000}" name="Eje estratégico" totalsRowDxfId="6"/>
    <tableColumn id="4" xr3:uid="{00000000-0010-0000-0000-000004000000}" name="Avance acumulado vigencia 2020" dataDxfId="5" totalsRowDxfId="4"/>
    <tableColumn id="5" xr3:uid="{00000000-0010-0000-0000-000005000000}" name="Avance 2° trimestre  vigencia 2021" dataDxfId="3" totalsRowDxfId="2" dataCellStyle="Porcentaje">
      <calculatedColumnFormula>'MAPA ESTRATEGICO'!M27</calculatedColumnFormula>
    </tableColumn>
    <tableColumn id="2" xr3:uid="{00000000-0010-0000-0000-000002000000}" name="Avance 2° trimestre _x000a_(ejecución acumulada a JUNIO de 2021)" dataDxfId="1">
      <calculatedColumnFormula>+'[1]CONTROL FISCAL'!M24</calculatedColumnFormula>
    </tableColumn>
    <tableColumn id="6" xr3:uid="{00000000-0010-0000-0000-000006000000}" name="Diferencia_x000a_(ejecución faltante para completar la meta establecida)" dataDxfId="0"/>
    <tableColumn id="3" xr3:uid="{00000000-0010-0000-0000-000003000000}" name="Meta_x000a_(ejecución total a diciembre de 2021)"/>
  </tableColumns>
  <tableStyleInfo name="Presupuesto mensual" showFirstColumn="0" showLastColumn="1" showRowStripes="0" showColumnStripes="0"/>
  <extLst>
    <ext xmlns:x14="http://schemas.microsoft.com/office/spreadsheetml/2009/9/main" uri="{504A1905-F514-4f6f-8877-14C23A59335A}">
      <x14:table altTextSummary="Los ingresos y gastos estimados y reales, la diferencia y los totales del presupuesto se actualizan automáticamente en esta tabla"/>
    </ext>
  </extLst>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M36"/>
  <sheetViews>
    <sheetView tabSelected="1" zoomScale="85" zoomScaleNormal="85" workbookViewId="0">
      <pane ySplit="4" topLeftCell="A5" activePane="bottomLeft" state="frozen"/>
      <selection pane="bottomLeft" activeCell="D27" sqref="D27"/>
    </sheetView>
  </sheetViews>
  <sheetFormatPr baseColWidth="10" defaultColWidth="11" defaultRowHeight="15"/>
  <cols>
    <col min="1" max="1" width="4" style="1" customWidth="1"/>
    <col min="2" max="2" width="24.625" style="1" customWidth="1"/>
    <col min="3" max="3" width="36.875" style="1" customWidth="1"/>
    <col min="4" max="4" width="34.5" style="22" customWidth="1"/>
    <col min="5" max="5" width="34.5" style="23" customWidth="1"/>
    <col min="6" max="6" width="25.125" style="22" customWidth="1"/>
    <col min="7" max="7" width="13.375" style="4" customWidth="1"/>
    <col min="8" max="8" width="11" style="1"/>
    <col min="9" max="9" width="13.5" style="1" bestFit="1" customWidth="1"/>
    <col min="10" max="11" width="13.5" style="1" customWidth="1"/>
    <col min="12" max="12" width="14.625" style="1" customWidth="1"/>
    <col min="13" max="16384" width="11" style="1"/>
  </cols>
  <sheetData>
    <row r="1" spans="2:13" ht="15.75">
      <c r="B1" s="82" t="s">
        <v>99</v>
      </c>
      <c r="C1" s="82"/>
      <c r="D1" s="82"/>
      <c r="E1" s="82"/>
      <c r="F1" s="82"/>
      <c r="G1" s="82"/>
    </row>
    <row r="2" spans="2:13" ht="15.75">
      <c r="B2" s="82" t="s">
        <v>6</v>
      </c>
      <c r="C2" s="82"/>
      <c r="D2" s="82"/>
      <c r="E2" s="82"/>
      <c r="F2" s="82"/>
      <c r="G2" s="82"/>
    </row>
    <row r="3" spans="2:13" ht="15.75">
      <c r="B3" s="83" t="s">
        <v>5</v>
      </c>
      <c r="C3" s="83"/>
      <c r="D3" s="83"/>
      <c r="E3" s="83"/>
      <c r="F3" s="83"/>
      <c r="G3" s="83"/>
      <c r="H3" s="97" t="s">
        <v>117</v>
      </c>
      <c r="I3" s="97"/>
      <c r="J3" s="97"/>
      <c r="K3" s="97"/>
      <c r="L3" s="97"/>
    </row>
    <row r="4" spans="2:13" s="4" customFormat="1" ht="48" thickBot="1">
      <c r="B4" s="2" t="s">
        <v>10</v>
      </c>
      <c r="C4" s="3" t="s">
        <v>0</v>
      </c>
      <c r="D4" s="2" t="s">
        <v>1</v>
      </c>
      <c r="E4" s="2" t="s">
        <v>3</v>
      </c>
      <c r="F4" s="2" t="s">
        <v>2</v>
      </c>
      <c r="G4" s="24" t="s">
        <v>4</v>
      </c>
      <c r="H4" s="24" t="s">
        <v>116</v>
      </c>
      <c r="I4" s="24" t="s">
        <v>118</v>
      </c>
      <c r="J4" s="24" t="s">
        <v>119</v>
      </c>
      <c r="K4" s="24" t="s">
        <v>122</v>
      </c>
      <c r="L4" s="24" t="s">
        <v>123</v>
      </c>
    </row>
    <row r="5" spans="2:13" ht="31.15" customHeight="1">
      <c r="B5" s="84" t="s">
        <v>92</v>
      </c>
      <c r="C5" s="87" t="s">
        <v>95</v>
      </c>
      <c r="D5" s="5" t="s">
        <v>64</v>
      </c>
      <c r="E5" s="6" t="s">
        <v>8</v>
      </c>
      <c r="F5" s="89" t="s">
        <v>29</v>
      </c>
      <c r="G5" s="91" t="s">
        <v>33</v>
      </c>
      <c r="H5" s="81">
        <v>0.12</v>
      </c>
      <c r="I5" s="75">
        <v>0.12</v>
      </c>
      <c r="J5" s="81"/>
      <c r="K5" s="69"/>
      <c r="L5" s="75">
        <f>SUM(H5:J14)</f>
        <v>0.24</v>
      </c>
    </row>
    <row r="6" spans="2:13" ht="45">
      <c r="B6" s="85"/>
      <c r="C6" s="88"/>
      <c r="D6" s="7" t="s">
        <v>65</v>
      </c>
      <c r="E6" s="8" t="s">
        <v>7</v>
      </c>
      <c r="F6" s="90"/>
      <c r="G6" s="92"/>
      <c r="H6" s="100"/>
      <c r="I6" s="76"/>
      <c r="J6" s="79"/>
      <c r="K6" s="70"/>
      <c r="L6" s="76"/>
    </row>
    <row r="7" spans="2:13" ht="60">
      <c r="B7" s="85"/>
      <c r="C7" s="88"/>
      <c r="D7" s="7" t="s">
        <v>66</v>
      </c>
      <c r="E7" s="8" t="s">
        <v>11</v>
      </c>
      <c r="F7" s="90"/>
      <c r="G7" s="92"/>
      <c r="H7" s="100"/>
      <c r="I7" s="76"/>
      <c r="J7" s="79"/>
      <c r="K7" s="70"/>
      <c r="L7" s="76"/>
    </row>
    <row r="8" spans="2:13" ht="90">
      <c r="B8" s="85"/>
      <c r="C8" s="88"/>
      <c r="D8" s="7" t="s">
        <v>67</v>
      </c>
      <c r="E8" s="8" t="s">
        <v>13</v>
      </c>
      <c r="F8" s="90"/>
      <c r="G8" s="92"/>
      <c r="H8" s="100"/>
      <c r="I8" s="76"/>
      <c r="J8" s="79"/>
      <c r="K8" s="79"/>
      <c r="L8" s="76"/>
      <c r="M8" s="60"/>
    </row>
    <row r="9" spans="2:13" ht="46.9" customHeight="1">
      <c r="B9" s="85"/>
      <c r="C9" s="88" t="s">
        <v>96</v>
      </c>
      <c r="D9" s="7" t="s">
        <v>68</v>
      </c>
      <c r="E9" s="8" t="s">
        <v>56</v>
      </c>
      <c r="F9" s="90" t="s">
        <v>29</v>
      </c>
      <c r="G9" s="92" t="s">
        <v>33</v>
      </c>
      <c r="H9" s="100"/>
      <c r="I9" s="76"/>
      <c r="J9" s="79"/>
      <c r="K9" s="79"/>
      <c r="L9" s="76"/>
      <c r="M9" s="60"/>
    </row>
    <row r="10" spans="2:13" ht="75">
      <c r="B10" s="85"/>
      <c r="C10" s="88"/>
      <c r="D10" s="7" t="s">
        <v>69</v>
      </c>
      <c r="E10" s="8" t="s">
        <v>28</v>
      </c>
      <c r="F10" s="90"/>
      <c r="G10" s="92"/>
      <c r="H10" s="100"/>
      <c r="I10" s="76"/>
      <c r="J10" s="79"/>
      <c r="K10" s="79"/>
      <c r="L10" s="76"/>
      <c r="M10" s="65"/>
    </row>
    <row r="11" spans="2:13" ht="135">
      <c r="B11" s="85"/>
      <c r="C11" s="88"/>
      <c r="D11" s="7" t="s">
        <v>70</v>
      </c>
      <c r="E11" s="8" t="s">
        <v>12</v>
      </c>
      <c r="F11" s="90"/>
      <c r="G11" s="92"/>
      <c r="H11" s="100"/>
      <c r="I11" s="76"/>
      <c r="J11" s="79"/>
      <c r="K11" s="79"/>
      <c r="L11" s="76"/>
      <c r="M11" s="71">
        <f>H5+I5+J5+K8</f>
        <v>0.24</v>
      </c>
    </row>
    <row r="12" spans="2:13" ht="90.75" customHeight="1">
      <c r="B12" s="85"/>
      <c r="C12" s="9" t="s">
        <v>97</v>
      </c>
      <c r="D12" s="7" t="s">
        <v>9</v>
      </c>
      <c r="E12" s="8" t="s">
        <v>31</v>
      </c>
      <c r="F12" s="8" t="s">
        <v>32</v>
      </c>
      <c r="G12" s="25" t="s">
        <v>33</v>
      </c>
      <c r="H12" s="100"/>
      <c r="I12" s="76"/>
      <c r="J12" s="79"/>
      <c r="K12" s="79"/>
      <c r="L12" s="76"/>
    </row>
    <row r="13" spans="2:13" ht="99.75" customHeight="1">
      <c r="B13" s="85"/>
      <c r="C13" s="93" t="s">
        <v>71</v>
      </c>
      <c r="D13" s="7" t="s">
        <v>72</v>
      </c>
      <c r="E13" s="8" t="s">
        <v>58</v>
      </c>
      <c r="F13" s="90" t="s">
        <v>57</v>
      </c>
      <c r="G13" s="92" t="s">
        <v>33</v>
      </c>
      <c r="H13" s="100"/>
      <c r="I13" s="76"/>
      <c r="J13" s="79"/>
      <c r="K13" s="79"/>
      <c r="L13" s="76"/>
    </row>
    <row r="14" spans="2:13" ht="78" customHeight="1" thickBot="1">
      <c r="B14" s="86"/>
      <c r="C14" s="94"/>
      <c r="D14" s="10" t="s">
        <v>73</v>
      </c>
      <c r="E14" s="11" t="s">
        <v>126</v>
      </c>
      <c r="F14" s="95"/>
      <c r="G14" s="96"/>
      <c r="H14" s="101"/>
      <c r="I14" s="76"/>
      <c r="J14" s="80"/>
      <c r="K14" s="80"/>
      <c r="L14" s="76"/>
    </row>
    <row r="15" spans="2:13" ht="195">
      <c r="B15" s="113" t="s">
        <v>93</v>
      </c>
      <c r="C15" s="12" t="s">
        <v>89</v>
      </c>
      <c r="D15" s="12" t="s">
        <v>15</v>
      </c>
      <c r="E15" s="13" t="s">
        <v>16</v>
      </c>
      <c r="F15" s="14" t="s">
        <v>19</v>
      </c>
      <c r="G15" s="26" t="s">
        <v>33</v>
      </c>
      <c r="H15" s="81">
        <v>0.13</v>
      </c>
      <c r="I15" s="75">
        <v>0.125</v>
      </c>
      <c r="J15" s="81"/>
      <c r="K15" s="81"/>
      <c r="L15" s="75">
        <f>SUM(H15:J22)</f>
        <v>0.255</v>
      </c>
    </row>
    <row r="16" spans="2:13" ht="60">
      <c r="B16" s="114"/>
      <c r="C16" s="77" t="s">
        <v>74</v>
      </c>
      <c r="D16" s="15" t="s">
        <v>75</v>
      </c>
      <c r="E16" s="16" t="s">
        <v>30</v>
      </c>
      <c r="F16" s="17" t="s">
        <v>27</v>
      </c>
      <c r="G16" s="27" t="s">
        <v>33</v>
      </c>
      <c r="H16" s="100"/>
      <c r="I16" s="76"/>
      <c r="J16" s="79"/>
      <c r="K16" s="79"/>
      <c r="L16" s="76"/>
    </row>
    <row r="17" spans="2:13" ht="195">
      <c r="B17" s="114"/>
      <c r="C17" s="77"/>
      <c r="D17" s="15" t="s">
        <v>18</v>
      </c>
      <c r="E17" s="16" t="s">
        <v>17</v>
      </c>
      <c r="F17" s="17" t="s">
        <v>19</v>
      </c>
      <c r="G17" s="27" t="s">
        <v>33</v>
      </c>
      <c r="H17" s="100"/>
      <c r="I17" s="76"/>
      <c r="J17" s="79"/>
      <c r="K17" s="79"/>
      <c r="L17" s="76"/>
    </row>
    <row r="18" spans="2:13" ht="120">
      <c r="B18" s="114"/>
      <c r="C18" s="77" t="s">
        <v>76</v>
      </c>
      <c r="D18" s="15" t="s">
        <v>127</v>
      </c>
      <c r="E18" s="16" t="s">
        <v>14</v>
      </c>
      <c r="F18" s="17" t="s">
        <v>20</v>
      </c>
      <c r="G18" s="27" t="s">
        <v>33</v>
      </c>
      <c r="H18" s="100"/>
      <c r="I18" s="76"/>
      <c r="J18" s="79"/>
      <c r="K18" s="79"/>
      <c r="L18" s="76"/>
      <c r="M18" s="71">
        <f>H15+I15+J15+K15</f>
        <v>0.255</v>
      </c>
    </row>
    <row r="19" spans="2:13" ht="90">
      <c r="B19" s="114"/>
      <c r="C19" s="77"/>
      <c r="D19" s="15" t="s">
        <v>23</v>
      </c>
      <c r="E19" s="16" t="s">
        <v>24</v>
      </c>
      <c r="F19" s="17" t="s">
        <v>20</v>
      </c>
      <c r="G19" s="27" t="s">
        <v>33</v>
      </c>
      <c r="H19" s="100"/>
      <c r="I19" s="76"/>
      <c r="J19" s="79"/>
      <c r="K19" s="79"/>
      <c r="L19" s="76"/>
    </row>
    <row r="20" spans="2:13" ht="115.5" customHeight="1">
      <c r="B20" s="114"/>
      <c r="C20" s="16" t="s">
        <v>78</v>
      </c>
      <c r="D20" s="17" t="s">
        <v>25</v>
      </c>
      <c r="E20" s="18" t="s">
        <v>22</v>
      </c>
      <c r="F20" s="19" t="s">
        <v>21</v>
      </c>
      <c r="G20" s="27" t="s">
        <v>33</v>
      </c>
      <c r="H20" s="100"/>
      <c r="I20" s="76"/>
      <c r="J20" s="79"/>
      <c r="K20" s="79"/>
      <c r="L20" s="76"/>
    </row>
    <row r="21" spans="2:13" ht="23.25" customHeight="1">
      <c r="B21" s="114"/>
      <c r="C21" s="77" t="s">
        <v>90</v>
      </c>
      <c r="D21" s="77" t="s">
        <v>77</v>
      </c>
      <c r="E21" s="104" t="s">
        <v>26</v>
      </c>
      <c r="F21" s="106" t="s">
        <v>21</v>
      </c>
      <c r="G21" s="108" t="s">
        <v>33</v>
      </c>
      <c r="H21" s="100"/>
      <c r="I21" s="76"/>
      <c r="J21" s="79"/>
      <c r="K21" s="79"/>
      <c r="L21" s="76"/>
    </row>
    <row r="22" spans="2:13" ht="61.5" customHeight="1" thickBot="1">
      <c r="B22" s="115"/>
      <c r="C22" s="78"/>
      <c r="D22" s="78"/>
      <c r="E22" s="105"/>
      <c r="F22" s="107"/>
      <c r="G22" s="109"/>
      <c r="H22" s="101"/>
      <c r="I22" s="76"/>
      <c r="J22" s="80"/>
      <c r="K22" s="80"/>
      <c r="L22" s="76"/>
    </row>
    <row r="23" spans="2:13" ht="75">
      <c r="B23" s="110" t="s">
        <v>94</v>
      </c>
      <c r="C23" s="20" t="s">
        <v>98</v>
      </c>
      <c r="D23" s="5" t="s">
        <v>34</v>
      </c>
      <c r="E23" s="6" t="s">
        <v>35</v>
      </c>
      <c r="F23" s="6" t="s">
        <v>36</v>
      </c>
      <c r="G23" s="28" t="s">
        <v>37</v>
      </c>
      <c r="H23" s="81">
        <v>0.12</v>
      </c>
      <c r="I23" s="75">
        <v>0.1</v>
      </c>
      <c r="J23" s="81"/>
      <c r="K23" s="81"/>
      <c r="L23" s="75">
        <f>SUM(H23:J33)</f>
        <v>0.22</v>
      </c>
    </row>
    <row r="24" spans="2:13" ht="60">
      <c r="B24" s="111"/>
      <c r="C24" s="93" t="s">
        <v>87</v>
      </c>
      <c r="D24" s="7" t="s">
        <v>59</v>
      </c>
      <c r="E24" s="8" t="s">
        <v>38</v>
      </c>
      <c r="F24" s="8" t="s">
        <v>36</v>
      </c>
      <c r="G24" s="25" t="s">
        <v>37</v>
      </c>
      <c r="H24" s="100"/>
      <c r="I24" s="75"/>
      <c r="J24" s="79"/>
      <c r="K24" s="79"/>
      <c r="L24" s="75"/>
    </row>
    <row r="25" spans="2:13" ht="60">
      <c r="B25" s="111"/>
      <c r="C25" s="93"/>
      <c r="D25" s="7" t="s">
        <v>60</v>
      </c>
      <c r="E25" s="8" t="s">
        <v>61</v>
      </c>
      <c r="F25" s="8" t="s">
        <v>36</v>
      </c>
      <c r="G25" s="25" t="s">
        <v>37</v>
      </c>
      <c r="H25" s="100"/>
      <c r="I25" s="75"/>
      <c r="J25" s="79"/>
      <c r="K25" s="79"/>
      <c r="L25" s="75"/>
    </row>
    <row r="26" spans="2:13" ht="60">
      <c r="B26" s="111"/>
      <c r="C26" s="93"/>
      <c r="D26" s="7" t="s">
        <v>62</v>
      </c>
      <c r="E26" s="8" t="s">
        <v>39</v>
      </c>
      <c r="F26" s="8" t="s">
        <v>36</v>
      </c>
      <c r="G26" s="25" t="s">
        <v>37</v>
      </c>
      <c r="H26" s="100"/>
      <c r="I26" s="75"/>
      <c r="J26" s="79"/>
      <c r="K26" s="79"/>
      <c r="L26" s="75"/>
    </row>
    <row r="27" spans="2:13" ht="90">
      <c r="B27" s="111"/>
      <c r="C27" s="7" t="s">
        <v>88</v>
      </c>
      <c r="D27" s="7" t="s">
        <v>40</v>
      </c>
      <c r="E27" s="8" t="s">
        <v>41</v>
      </c>
      <c r="F27" s="8" t="s">
        <v>36</v>
      </c>
      <c r="G27" s="25" t="s">
        <v>37</v>
      </c>
      <c r="H27" s="100"/>
      <c r="I27" s="75"/>
      <c r="J27" s="79"/>
      <c r="K27" s="79"/>
      <c r="L27" s="75"/>
    </row>
    <row r="28" spans="2:13" ht="75">
      <c r="B28" s="111"/>
      <c r="C28" s="7" t="s">
        <v>79</v>
      </c>
      <c r="D28" s="7" t="s">
        <v>42</v>
      </c>
      <c r="E28" s="8" t="s">
        <v>43</v>
      </c>
      <c r="F28" s="8" t="s">
        <v>44</v>
      </c>
      <c r="G28" s="25" t="s">
        <v>37</v>
      </c>
      <c r="H28" s="100"/>
      <c r="I28" s="75"/>
      <c r="J28" s="79"/>
      <c r="K28" s="79"/>
      <c r="L28" s="75"/>
    </row>
    <row r="29" spans="2:13" ht="120">
      <c r="B29" s="111"/>
      <c r="C29" s="7" t="s">
        <v>80</v>
      </c>
      <c r="D29" s="7" t="s">
        <v>45</v>
      </c>
      <c r="E29" s="8" t="s">
        <v>46</v>
      </c>
      <c r="F29" s="21" t="s">
        <v>47</v>
      </c>
      <c r="G29" s="25" t="s">
        <v>37</v>
      </c>
      <c r="H29" s="100"/>
      <c r="I29" s="75"/>
      <c r="J29" s="79"/>
      <c r="K29" s="79"/>
      <c r="L29" s="75"/>
      <c r="M29" s="71">
        <f>H23+I23+J23+K23</f>
        <v>0.22</v>
      </c>
    </row>
    <row r="30" spans="2:13" ht="150">
      <c r="B30" s="111"/>
      <c r="C30" s="7" t="s">
        <v>81</v>
      </c>
      <c r="D30" s="7" t="s">
        <v>63</v>
      </c>
      <c r="E30" s="8" t="s">
        <v>48</v>
      </c>
      <c r="F30" s="21" t="s">
        <v>47</v>
      </c>
      <c r="G30" s="25" t="s">
        <v>37</v>
      </c>
      <c r="H30" s="100"/>
      <c r="I30" s="75"/>
      <c r="J30" s="79"/>
      <c r="K30" s="79"/>
      <c r="L30" s="75"/>
    </row>
    <row r="31" spans="2:13" ht="90">
      <c r="B31" s="111"/>
      <c r="C31" s="7" t="s">
        <v>82</v>
      </c>
      <c r="D31" s="7" t="s">
        <v>49</v>
      </c>
      <c r="E31" s="8" t="s">
        <v>50</v>
      </c>
      <c r="F31" s="8" t="s">
        <v>51</v>
      </c>
      <c r="G31" s="25" t="s">
        <v>37</v>
      </c>
      <c r="H31" s="100"/>
      <c r="I31" s="75"/>
      <c r="J31" s="79"/>
      <c r="K31" s="79"/>
      <c r="L31" s="75"/>
    </row>
    <row r="32" spans="2:13" ht="105">
      <c r="B32" s="111"/>
      <c r="C32" s="9" t="s">
        <v>83</v>
      </c>
      <c r="D32" s="9" t="s">
        <v>84</v>
      </c>
      <c r="E32" s="8" t="s">
        <v>52</v>
      </c>
      <c r="F32" s="8" t="s">
        <v>53</v>
      </c>
      <c r="G32" s="25" t="s">
        <v>37</v>
      </c>
      <c r="H32" s="100"/>
      <c r="I32" s="75"/>
      <c r="J32" s="79"/>
      <c r="K32" s="79"/>
      <c r="L32" s="75"/>
    </row>
    <row r="33" spans="2:12" ht="90.75" thickBot="1">
      <c r="B33" s="112"/>
      <c r="C33" s="10" t="s">
        <v>85</v>
      </c>
      <c r="D33" s="10" t="s">
        <v>86</v>
      </c>
      <c r="E33" s="11" t="s">
        <v>54</v>
      </c>
      <c r="F33" s="11" t="s">
        <v>55</v>
      </c>
      <c r="G33" s="29" t="s">
        <v>37</v>
      </c>
      <c r="H33" s="100"/>
      <c r="I33" s="75"/>
      <c r="J33" s="80"/>
      <c r="K33" s="80"/>
      <c r="L33" s="75"/>
    </row>
    <row r="34" spans="2:12" ht="27">
      <c r="E34" s="102" t="s">
        <v>100</v>
      </c>
      <c r="F34" s="102"/>
      <c r="G34" s="103"/>
      <c r="H34" s="30">
        <f>SUM(H5:H23)/3</f>
        <v>0.12333333333333334</v>
      </c>
      <c r="I34" s="30">
        <f>SUM(I5:I23)/3</f>
        <v>0.11499999999999999</v>
      </c>
      <c r="J34" s="30">
        <f t="shared" ref="J34:K34" si="0">SUM(J5:J23)/3</f>
        <v>0</v>
      </c>
      <c r="K34" s="30">
        <f t="shared" si="0"/>
        <v>0</v>
      </c>
      <c r="L34" s="30">
        <f>SUM(L5:L23)/3</f>
        <v>0.23833333333333331</v>
      </c>
    </row>
    <row r="36" spans="2:12" ht="51" customHeight="1">
      <c r="B36" s="98" t="s">
        <v>91</v>
      </c>
      <c r="C36" s="99"/>
      <c r="D36" s="99"/>
      <c r="E36" s="99"/>
      <c r="F36" s="99"/>
      <c r="G36" s="99"/>
    </row>
  </sheetData>
  <mergeCells count="41">
    <mergeCell ref="H3:L3"/>
    <mergeCell ref="J5:J14"/>
    <mergeCell ref="J15:J22"/>
    <mergeCell ref="J23:J33"/>
    <mergeCell ref="B36:G36"/>
    <mergeCell ref="H5:H14"/>
    <mergeCell ref="H15:H22"/>
    <mergeCell ref="H23:H33"/>
    <mergeCell ref="E34:G34"/>
    <mergeCell ref="E21:E22"/>
    <mergeCell ref="F21:F22"/>
    <mergeCell ref="G21:G22"/>
    <mergeCell ref="B23:B33"/>
    <mergeCell ref="C24:C26"/>
    <mergeCell ref="B15:B22"/>
    <mergeCell ref="C16:C17"/>
    <mergeCell ref="B1:G1"/>
    <mergeCell ref="B2:G2"/>
    <mergeCell ref="B3:G3"/>
    <mergeCell ref="B5:B14"/>
    <mergeCell ref="C5:C8"/>
    <mergeCell ref="F5:F8"/>
    <mergeCell ref="G5:G8"/>
    <mergeCell ref="C9:C11"/>
    <mergeCell ref="F9:F11"/>
    <mergeCell ref="G9:G11"/>
    <mergeCell ref="C13:C14"/>
    <mergeCell ref="F13:F14"/>
    <mergeCell ref="G13:G14"/>
    <mergeCell ref="L5:L14"/>
    <mergeCell ref="L15:L22"/>
    <mergeCell ref="L23:L33"/>
    <mergeCell ref="C21:C22"/>
    <mergeCell ref="D21:D22"/>
    <mergeCell ref="I5:I14"/>
    <mergeCell ref="I15:I22"/>
    <mergeCell ref="I23:I33"/>
    <mergeCell ref="K8:K14"/>
    <mergeCell ref="K15:K22"/>
    <mergeCell ref="K23:K33"/>
    <mergeCell ref="C18:C19"/>
  </mergeCells>
  <pageMargins left="0.70866141732283472" right="0.70866141732283472" top="0.74803149606299213" bottom="0.74803149606299213" header="0.31496062992125984" footer="0.31496062992125984"/>
  <pageSetup paperSize="14" scale="7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V20"/>
  <sheetViews>
    <sheetView topLeftCell="C1" zoomScale="85" zoomScaleNormal="85" workbookViewId="0">
      <selection activeCell="B14" sqref="B14"/>
    </sheetView>
  </sheetViews>
  <sheetFormatPr baseColWidth="10" defaultColWidth="9" defaultRowHeight="16.5" customHeight="1"/>
  <cols>
    <col min="1" max="1" width="4.125" style="31" customWidth="1"/>
    <col min="2" max="2" width="32.875" style="31" customWidth="1"/>
    <col min="3" max="3" width="16.125" style="31" customWidth="1"/>
    <col min="4" max="4" width="14.25" style="31" customWidth="1"/>
    <col min="5" max="7" width="16.125" style="31" customWidth="1"/>
    <col min="8" max="8" width="4.125" style="31" customWidth="1"/>
    <col min="9" max="9" width="4.125" style="32" customWidth="1"/>
    <col min="10" max="10" width="9" style="32"/>
    <col min="11" max="12" width="9" style="61"/>
    <col min="13" max="14" width="9" style="51"/>
    <col min="15" max="15" width="8.5" style="51" customWidth="1"/>
    <col min="16" max="16" width="9.25" style="51" bestFit="1" customWidth="1"/>
    <col min="17" max="17" width="9" style="51"/>
    <col min="18" max="18" width="9" style="47"/>
    <col min="19" max="16384" width="9" style="32"/>
  </cols>
  <sheetData>
    <row r="1" spans="1:22" ht="17.25">
      <c r="B1" s="117"/>
      <c r="C1" s="117"/>
      <c r="D1" s="117"/>
      <c r="E1" s="117"/>
      <c r="F1" s="117"/>
      <c r="G1" s="117"/>
    </row>
    <row r="2" spans="1:22" ht="19.5">
      <c r="B2" s="122" t="s">
        <v>101</v>
      </c>
      <c r="C2" s="122"/>
      <c r="D2" s="122"/>
      <c r="E2" s="122"/>
      <c r="F2" s="122"/>
      <c r="G2" s="122"/>
    </row>
    <row r="3" spans="1:22" ht="18.75">
      <c r="B3" s="117" t="s">
        <v>102</v>
      </c>
      <c r="C3" s="117"/>
      <c r="D3" s="117"/>
      <c r="E3" s="117"/>
      <c r="F3" s="117"/>
      <c r="G3" s="117"/>
      <c r="K3" s="62"/>
      <c r="L3" s="62"/>
      <c r="M3" s="66"/>
      <c r="N3" s="66"/>
      <c r="O3" s="66"/>
      <c r="P3" s="66"/>
      <c r="Q3" s="66"/>
      <c r="R3" s="48"/>
      <c r="S3" s="33"/>
    </row>
    <row r="4" spans="1:22" ht="18.75">
      <c r="B4" s="117"/>
      <c r="C4" s="117"/>
      <c r="D4" s="117"/>
      <c r="E4" s="117"/>
      <c r="F4" s="117"/>
      <c r="G4" s="117"/>
      <c r="K4" s="62"/>
      <c r="L4" s="63"/>
      <c r="M4" s="67"/>
      <c r="N4" s="67"/>
      <c r="O4" s="67"/>
      <c r="P4" s="68"/>
      <c r="Q4" s="67"/>
      <c r="R4" s="49"/>
      <c r="S4" s="34"/>
    </row>
    <row r="5" spans="1:22" ht="18.75">
      <c r="B5" s="117" t="s">
        <v>109</v>
      </c>
      <c r="C5" s="117"/>
      <c r="D5" s="117"/>
      <c r="E5" s="117"/>
      <c r="F5" s="117"/>
      <c r="G5" s="117"/>
      <c r="K5" s="121"/>
      <c r="L5" s="121"/>
      <c r="M5" s="121"/>
      <c r="N5" s="121"/>
      <c r="O5" s="121"/>
      <c r="P5" s="121"/>
      <c r="Q5" s="121"/>
      <c r="R5" s="121"/>
      <c r="S5" s="121"/>
    </row>
    <row r="6" spans="1:22" ht="19.5">
      <c r="B6" s="117" t="s">
        <v>103</v>
      </c>
      <c r="C6" s="117"/>
      <c r="D6" s="117"/>
      <c r="E6" s="117"/>
      <c r="F6" s="117"/>
      <c r="G6" s="117"/>
      <c r="K6" s="118"/>
      <c r="L6" s="118"/>
      <c r="M6" s="118"/>
      <c r="N6" s="118"/>
      <c r="O6" s="118"/>
      <c r="P6" s="118"/>
      <c r="Q6" s="118"/>
      <c r="R6" s="118"/>
      <c r="S6" s="118"/>
    </row>
    <row r="7" spans="1:22" ht="19.5">
      <c r="B7" s="117" t="s">
        <v>104</v>
      </c>
      <c r="C7" s="117"/>
      <c r="D7" s="117"/>
      <c r="E7" s="117"/>
      <c r="F7" s="117"/>
      <c r="G7" s="117"/>
      <c r="K7" s="119"/>
      <c r="L7" s="119"/>
      <c r="M7" s="119"/>
      <c r="N7" s="119"/>
      <c r="O7" s="119"/>
      <c r="P7" s="119"/>
      <c r="Q7" s="119"/>
      <c r="R7" s="119"/>
      <c r="S7" s="119"/>
      <c r="T7" s="45"/>
    </row>
    <row r="8" spans="1:22" ht="17.25">
      <c r="B8" s="117"/>
      <c r="C8" s="117"/>
      <c r="D8" s="117"/>
      <c r="E8" s="117"/>
      <c r="F8" s="117"/>
      <c r="G8" s="117"/>
      <c r="S8" s="45"/>
      <c r="T8" s="45"/>
    </row>
    <row r="9" spans="1:22" ht="38.25">
      <c r="A9" s="35"/>
      <c r="B9" s="120" t="s">
        <v>105</v>
      </c>
      <c r="C9" s="120"/>
      <c r="D9" s="120"/>
      <c r="E9" s="120"/>
      <c r="F9" s="120"/>
      <c r="G9" s="120"/>
      <c r="H9" s="36"/>
      <c r="S9" s="45"/>
      <c r="T9" s="45"/>
    </row>
    <row r="10" spans="1:22" ht="17.25">
      <c r="S10" s="45"/>
      <c r="T10" s="45"/>
    </row>
    <row r="11" spans="1:22" s="41" customFormat="1" ht="86.25" customHeight="1">
      <c r="A11" s="37"/>
      <c r="B11" s="38" t="s">
        <v>113</v>
      </c>
      <c r="C11" s="72" t="s">
        <v>121</v>
      </c>
      <c r="D11" s="72" t="s">
        <v>124</v>
      </c>
      <c r="E11" s="39" t="s">
        <v>125</v>
      </c>
      <c r="F11" s="40" t="s">
        <v>106</v>
      </c>
      <c r="G11" s="39" t="s">
        <v>120</v>
      </c>
      <c r="H11" s="37"/>
      <c r="K11" s="64"/>
      <c r="L11" s="64"/>
      <c r="M11" s="52"/>
      <c r="N11" s="53" t="s">
        <v>110</v>
      </c>
      <c r="O11" s="53" t="s">
        <v>111</v>
      </c>
      <c r="P11" s="53" t="s">
        <v>112</v>
      </c>
      <c r="Q11" s="54" t="s">
        <v>107</v>
      </c>
      <c r="R11" s="50"/>
      <c r="S11" s="46"/>
      <c r="T11" s="46"/>
      <c r="U11" s="46"/>
      <c r="V11" s="46"/>
    </row>
    <row r="12" spans="1:22" ht="52.5" customHeight="1">
      <c r="B12" s="44" t="s">
        <v>110</v>
      </c>
      <c r="C12" s="73">
        <v>0.42</v>
      </c>
      <c r="D12" s="73">
        <f>'MAPA ESTRATEGICO'!M11</f>
        <v>0.24</v>
      </c>
      <c r="E12" s="74">
        <f>'MAPA ESTRATEGICO'!M11+Totales[[#This Row],[Avance acumulado vigencia 2020]]</f>
        <v>0.65999999999999992</v>
      </c>
      <c r="F12" s="74">
        <f>+Totales[[#This Row],[Meta
(ejecución total a diciembre de 2021)]]-Totales[[#This Row],[Avance 2° trimestre 
(ejecución acumulada a JUNIO de 2021)]]</f>
        <v>0.34000000000000008</v>
      </c>
      <c r="G12" s="74">
        <v>1</v>
      </c>
      <c r="M12" s="55" t="s">
        <v>114</v>
      </c>
      <c r="N12" s="56">
        <f>+E12</f>
        <v>0.65999999999999992</v>
      </c>
      <c r="O12" s="57">
        <f>+E13</f>
        <v>0.755</v>
      </c>
      <c r="P12" s="57">
        <f>+E14</f>
        <v>0.69</v>
      </c>
      <c r="Q12" s="57">
        <f>+E15</f>
        <v>0.70166666666666666</v>
      </c>
      <c r="S12" s="45"/>
      <c r="T12" s="45"/>
      <c r="U12" s="45"/>
      <c r="V12" s="45"/>
    </row>
    <row r="13" spans="1:22" ht="30">
      <c r="B13" s="44" t="s">
        <v>111</v>
      </c>
      <c r="C13" s="73">
        <v>0.5</v>
      </c>
      <c r="D13" s="73">
        <f>'MAPA ESTRATEGICO'!M18</f>
        <v>0.255</v>
      </c>
      <c r="E13" s="74">
        <f>'MAPA ESTRATEGICO'!M18+Totales[[#This Row],[Avance acumulado vigencia 2020]]</f>
        <v>0.755</v>
      </c>
      <c r="F13" s="74">
        <f>+Totales[[#This Row],[Meta
(ejecución total a diciembre de 2021)]]-Totales[[#This Row],[Avance 2° trimestre 
(ejecución acumulada a JUNIO de 2021)]]</f>
        <v>0.245</v>
      </c>
      <c r="G13" s="74">
        <v>1</v>
      </c>
      <c r="M13" s="58" t="s">
        <v>115</v>
      </c>
      <c r="N13" s="56">
        <f>+F12</f>
        <v>0.34000000000000008</v>
      </c>
      <c r="O13" s="59">
        <f>F13</f>
        <v>0.245</v>
      </c>
      <c r="P13" s="56">
        <f>+F14</f>
        <v>0.31000000000000005</v>
      </c>
      <c r="Q13" s="57">
        <f>+F15</f>
        <v>0.29833333333333339</v>
      </c>
      <c r="S13" s="45"/>
      <c r="T13" s="45"/>
      <c r="U13" s="45"/>
      <c r="V13" s="45"/>
    </row>
    <row r="14" spans="1:22" ht="75.75" customHeight="1">
      <c r="B14" s="44" t="s">
        <v>112</v>
      </c>
      <c r="C14" s="73">
        <v>0.47</v>
      </c>
      <c r="D14" s="73">
        <f>'MAPA ESTRATEGICO'!M29</f>
        <v>0.22</v>
      </c>
      <c r="E14" s="74">
        <f>'MAPA ESTRATEGICO'!M29+Totales[[#This Row],[Avance acumulado vigencia 2020]]</f>
        <v>0.69</v>
      </c>
      <c r="F14" s="74">
        <f>+Totales[[#This Row],[Meta
(ejecución total a diciembre de 2021)]]-Totales[[#This Row],[Avance 2° trimestre 
(ejecución acumulada a JUNIO de 2021)]]</f>
        <v>0.31000000000000005</v>
      </c>
      <c r="G14" s="74">
        <v>1</v>
      </c>
      <c r="S14" s="45"/>
      <c r="T14" s="45"/>
      <c r="U14" s="45"/>
      <c r="V14" s="45"/>
    </row>
    <row r="15" spans="1:22" ht="19.5">
      <c r="B15" s="42" t="s">
        <v>108</v>
      </c>
      <c r="C15" s="43">
        <f>+(C12+C13+C14)/3</f>
        <v>0.46333333333333332</v>
      </c>
      <c r="D15" s="43">
        <f>SUBTOTAL(109,D12:D14)/3</f>
        <v>0.23833333333333331</v>
      </c>
      <c r="E15" s="43">
        <f>+(E12+E13+E14)/3</f>
        <v>0.70166666666666666</v>
      </c>
      <c r="F15" s="43">
        <f>+(F12+F13+F14)/3</f>
        <v>0.29833333333333339</v>
      </c>
      <c r="G15" s="43">
        <f>+(G12+G13+G14)/3</f>
        <v>1</v>
      </c>
      <c r="S15" s="45"/>
      <c r="T15" s="45"/>
      <c r="U15" s="45"/>
      <c r="V15" s="45"/>
    </row>
    <row r="16" spans="1:22" ht="16.5" customHeight="1">
      <c r="S16" s="45"/>
      <c r="T16" s="45"/>
      <c r="U16" s="45"/>
      <c r="V16" s="45"/>
    </row>
    <row r="17" spans="2:22" ht="180.75" customHeight="1">
      <c r="S17" s="45"/>
      <c r="T17" s="45"/>
      <c r="U17" s="45"/>
      <c r="V17" s="45"/>
    </row>
    <row r="18" spans="2:22" ht="180.75" customHeight="1"/>
    <row r="19" spans="2:22" ht="180.75" customHeight="1"/>
    <row r="20" spans="2:22" ht="180.75" customHeight="1">
      <c r="B20" s="116"/>
      <c r="C20" s="116"/>
      <c r="D20" s="116"/>
      <c r="E20" s="116"/>
      <c r="F20" s="116"/>
      <c r="G20" s="116"/>
    </row>
  </sheetData>
  <mergeCells count="13">
    <mergeCell ref="K5:S5"/>
    <mergeCell ref="B1:G1"/>
    <mergeCell ref="B2:G2"/>
    <mergeCell ref="B3:G3"/>
    <mergeCell ref="B4:G4"/>
    <mergeCell ref="B5:G5"/>
    <mergeCell ref="B20:G20"/>
    <mergeCell ref="B6:G6"/>
    <mergeCell ref="K6:S6"/>
    <mergeCell ref="B7:G7"/>
    <mergeCell ref="K7:S7"/>
    <mergeCell ref="B8:G8"/>
    <mergeCell ref="B9:G9"/>
  </mergeCells>
  <conditionalFormatting sqref="E16:G19 E21:G68">
    <cfRule type="cellIs" dxfId="10" priority="1" operator="lessThan">
      <formula>0</formula>
    </cfRule>
  </conditionalFormatting>
  <dataValidations count="6">
    <dataValidation allowBlank="1" showInputMessage="1" showErrorMessage="1" prompt="Escriba la fecha en esta celda. La tabla de resumen de presupuesto está en la celda B9" sqref="H9" xr:uid="{00000000-0002-0000-0100-000000000000}"/>
    <dataValidation allowBlank="1" showInputMessage="1" showErrorMessage="1" prompt="Los totales de ingresos y gastos del presupuesto, tanto estimados como reales, se calculan automáticamente a partir de los importes introducidos en otras hojas de cálculo. Saldo y diferencia se ajustan automáticamente" sqref="B11:D11" xr:uid="{00000000-0002-0000-0100-000001000000}"/>
    <dataValidation allowBlank="1" showInputMessage="1" showErrorMessage="1" prompt="Los totales estimados se calculan automáticamente en esta columna, debajo de este encabezado" sqref="E11:F11 M12:M13" xr:uid="{00000000-0002-0000-0100-000002000000}"/>
    <dataValidation allowBlank="1" showInputMessage="1" showErrorMessage="1" prompt="Los totales reales se calculan automáticamente en esta columna, debajo de este encabezado" sqref="G11" xr:uid="{00000000-0002-0000-0100-000003000000}"/>
    <dataValidation allowBlank="1" showInputMessage="1" showErrorMessage="1" prompt="La diferencia entre los totales estimados y reales se calcula automáticamente en esta columna, debajo de este encabezado" sqref="F11 M13" xr:uid="{00000000-0002-0000-0100-000004000000}"/>
    <dataValidation allowBlank="1" showInputMessage="1" showErrorMessage="1" prompt="El título de esta hoja de cálculo se encuentra en esta celda. Escriba la fecha en la celda de la derecha. Los totales del presupuesto se calculan automáticamente en la tabla Totales que comienza en la celda B4" sqref="B9:D9" xr:uid="{00000000-0002-0000-0100-000005000000}"/>
  </dataValidations>
  <pageMargins left="0.7" right="0.7" top="0.75" bottom="0.75" header="0.3" footer="0.3"/>
  <pageSetup paperSize="14" orientation="portrait"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MAPA ESTRATEGICO</vt:lpstr>
      <vt:lpstr>INFORME DE SEGUMIENTO</vt:lpstr>
      <vt:lpstr>'MAPA ESTRATEGICO'!Títulos_a_imprimir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CONTROL FISCAL</cp:lastModifiedBy>
  <cp:lastPrinted>2020-04-22T14:38:29Z</cp:lastPrinted>
  <dcterms:created xsi:type="dcterms:W3CDTF">2016-04-18T15:58:26Z</dcterms:created>
  <dcterms:modified xsi:type="dcterms:W3CDTF">2021-10-14T13:19:33Z</dcterms:modified>
</cp:coreProperties>
</file>